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BE2F78E-E081-48EF-9013-AE321A49F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n OTC" sheetId="21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1" l="1"/>
  <c r="F11" i="21" s="1"/>
  <c r="E10" i="21"/>
  <c r="E11" i="21" s="1"/>
  <c r="D10" i="21"/>
  <c r="D11" i="21" s="1"/>
  <c r="F34" i="20"/>
  <c r="F35" i="20" s="1"/>
  <c r="E34" i="20"/>
  <c r="E35" i="20" s="1"/>
  <c r="D34" i="20"/>
  <c r="D35" i="20" s="1"/>
  <c r="F27" i="20"/>
  <c r="E27" i="20"/>
  <c r="D27" i="20"/>
  <c r="F24" i="20"/>
  <c r="F28" i="20" s="1"/>
  <c r="E24" i="20"/>
  <c r="D24" i="20"/>
  <c r="F14" i="20"/>
  <c r="E14" i="20"/>
  <c r="D14" i="20"/>
  <c r="F11" i="20"/>
  <c r="E11" i="20"/>
  <c r="D11" i="20"/>
  <c r="M59" i="16"/>
  <c r="N59" i="16"/>
  <c r="L59" i="16"/>
  <c r="H11" i="15"/>
  <c r="I11" i="15"/>
  <c r="G11" i="15"/>
  <c r="L17" i="16"/>
  <c r="M17" i="16"/>
  <c r="N17" i="16"/>
  <c r="L42" i="16"/>
  <c r="M42" i="16"/>
  <c r="N42" i="16"/>
  <c r="L28" i="16"/>
  <c r="M28" i="16"/>
  <c r="N28" i="16"/>
  <c r="D15" i="20" l="1"/>
  <c r="D28" i="20"/>
  <c r="E28" i="20"/>
  <c r="E15" i="20"/>
  <c r="F15" i="20"/>
  <c r="N58" i="16"/>
  <c r="M58" i="16"/>
  <c r="L58" i="16"/>
  <c r="L72" i="16"/>
  <c r="M72" i="16"/>
  <c r="N72" i="16"/>
  <c r="L48" i="16" l="1"/>
  <c r="M48" i="16"/>
  <c r="N48" i="16"/>
  <c r="L55" i="16" l="1"/>
  <c r="M55" i="16"/>
  <c r="N55" i="16"/>
  <c r="G8" i="15"/>
  <c r="H8" i="15"/>
  <c r="I8" i="15"/>
  <c r="L24" i="16"/>
  <c r="M24" i="16"/>
  <c r="N24" i="16"/>
  <c r="L21" i="16"/>
  <c r="M21" i="16"/>
  <c r="N21" i="16"/>
  <c r="L37" i="16"/>
  <c r="M37" i="16"/>
  <c r="M43" i="16" s="1"/>
  <c r="N37" i="16"/>
  <c r="L65" i="16"/>
  <c r="M65" i="16"/>
  <c r="N65" i="16"/>
  <c r="L75" i="16"/>
  <c r="M75" i="16"/>
  <c r="N75" i="16"/>
  <c r="M51" i="16"/>
  <c r="N51" i="16"/>
  <c r="L51" i="16"/>
  <c r="H14" i="15"/>
  <c r="H15" i="15" s="1"/>
  <c r="I14" i="15"/>
  <c r="I15" i="15" s="1"/>
  <c r="G14" i="15"/>
  <c r="G15" i="15" s="1"/>
  <c r="L78" i="16"/>
  <c r="M78" i="16"/>
  <c r="N78" i="16"/>
  <c r="N43" i="16" l="1"/>
  <c r="L43" i="16"/>
  <c r="N79" i="16"/>
  <c r="M79" i="16" l="1"/>
  <c r="L79" i="16"/>
  <c r="N80" i="16" l="1"/>
  <c r="I5" i="12" s="1"/>
  <c r="M80" i="16"/>
  <c r="D5" i="12" s="1"/>
  <c r="L80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<sst xmlns="http://schemas.openxmlformats.org/spreadsheetml/2006/main" count="566" uniqueCount="349">
  <si>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</si>
  <si>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</si>
  <si>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</si>
  <si>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</si>
  <si>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</si>
  <si>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</si>
  <si>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</si>
  <si>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</si>
  <si>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</si>
  <si>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</si>
  <si>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</si>
  <si>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</si>
  <si>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</si>
  <si>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</si>
  <si>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</si>
  <si>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</si>
  <si>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</si>
  <si>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</si>
  <si>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</si>
  <si>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</si>
  <si>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</si>
  <si>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</si>
  <si>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</si>
  <si>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</si>
  <si>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</si>
  <si>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</si>
  <si>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</si>
  <si>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</si>
  <si>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</si>
  <si>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</si>
  <si>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</si>
  <si>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</si>
  <si>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</si>
  <si>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</si>
  <si>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</si>
  <si>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</si>
  <si>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</si>
  <si>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</si>
  <si>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</si>
  <si>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</si>
  <si>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</si>
  <si>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</si>
  <si>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</si>
  <si>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</si>
  <si>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</si>
  <si>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</si>
  <si>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</si>
  <si>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</si>
  <si>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</si>
  <si>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</si>
  <si>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</si>
  <si>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</si>
  <si>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</si>
  <si>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</si>
  <si>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</si>
  <si>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</si>
  <si>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</si>
  <si>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</si>
  <si>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</si>
  <si>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</si>
  <si>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</si>
  <si>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</si>
  <si>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</si>
  <si>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</si>
  <si>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</si>
  <si>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</si>
  <si>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</si>
  <si>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</si>
  <si>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</si>
  <si>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</si>
  <si>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</si>
  <si>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</si>
  <si>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</si>
  <si>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</si>
  <si>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</si>
  <si>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</si>
  <si>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</si>
  <si>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</si>
  <si>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</si>
  <si>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</si>
  <si>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</si>
  <si>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</si>
  <si>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</si>
  <si>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</si>
  <si>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</si>
  <si>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</si>
  <si>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</si>
  <si>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</si>
  <si>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</si>
  <si>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</si>
  <si>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</si>
  <si>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</si>
  <si>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</si>
  <si>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</si>
  <si>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</si>
  <si>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</si>
  <si>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</si>
  <si>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</si>
  <si>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</si>
  <si>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</si>
  <si>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</si>
  <si>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</si>
  <si>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</si>
  <si>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</si>
  <si>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</si>
  <si>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</si>
  <si>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</si>
  <si>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</si>
  <si>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</si>
  <si>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</si>
  <si>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</si>
  <si>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</si>
  <si>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</si>
  <si>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</si>
  <si>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</si>
  <si>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</si>
  <si>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</si>
  <si>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</si>
  <si>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</si>
  <si>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</si>
  <si>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</si>
  <si>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</si>
  <si>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</si>
  <si>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</si>
  <si>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</si>
  <si>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</si>
  <si>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</si>
  <si>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</si>
  <si>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</si>
  <si>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</si>
  <si>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</si>
  <si>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</si>
  <si>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</si>
  <si>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</si>
  <si>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>Investment Sector</t>
  </si>
  <si>
    <t xml:space="preserve">Rehab Karbalaa </t>
  </si>
  <si>
    <t>HKAR</t>
  </si>
  <si>
    <t>Modern Sewing</t>
  </si>
  <si>
    <t>IMOS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</si>
  <si>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</si>
  <si>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</si>
  <si>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</si>
  <si>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</si>
  <si>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</si>
  <si>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</si>
  <si>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</si>
  <si>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</si>
  <si>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</si>
  <si>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</si>
  <si>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</si>
  <si>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</si>
  <si>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</si>
  <si>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</si>
  <si>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</si>
  <si>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</si>
  <si>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</si>
  <si>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</si>
  <si>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</si>
  <si>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</si>
  <si>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</si>
  <si>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</si>
  <si>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</si>
  <si>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</si>
  <si>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</si>
  <si>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</si>
  <si>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</si>
  <si>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</si>
  <si>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</si>
  <si>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</si>
  <si>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</si>
  <si>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</si>
  <si>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</si>
  <si>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</si>
  <si>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</si>
  <si>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</si>
  <si>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</si>
  <si>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</si>
  <si>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</si>
  <si>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</si>
  <si>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</si>
  <si>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</si>
  <si>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</si>
  <si>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</si>
  <si>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</si>
  <si>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</si>
  <si>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</si>
  <si>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</si>
  <si>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</si>
  <si>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</si>
  <si>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</si>
  <si>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</si>
  <si>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</si>
  <si>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</si>
  <si>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</si>
  <si>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</si>
  <si>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</si>
  <si>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</si>
  <si>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</si>
  <si>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</si>
  <si>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</si>
  <si>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</si>
  <si>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</si>
  <si>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</si>
  <si>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</si>
  <si>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</si>
  <si>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</si>
  <si>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</si>
  <si>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</si>
  <si>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</si>
  <si>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</si>
  <si>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</si>
  <si>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</si>
  <si>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</si>
  <si>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</si>
  <si>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</si>
  <si>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</si>
  <si>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</si>
  <si>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</si>
  <si>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</si>
  <si>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</si>
  <si>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</si>
  <si>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</si>
  <si>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</si>
  <si>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</si>
  <si>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</si>
  <si>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</si>
  <si>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</si>
  <si>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</si>
  <si>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</si>
  <si>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</si>
  <si>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</si>
  <si>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</si>
  <si>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</si>
  <si>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</si>
  <si>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</si>
  <si>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</si>
  <si>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</si>
  <si>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</si>
  <si>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</si>
  <si>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</si>
  <si>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</si>
  <si>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</si>
  <si>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</si>
  <si>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</si>
  <si>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</si>
  <si>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</si>
  <si>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</si>
  <si>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</si>
  <si>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</si>
  <si>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</si>
  <si>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</si>
  <si>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</si>
  <si>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</si>
  <si>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</si>
  <si>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</si>
  <si>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</si>
  <si>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</si>
  <si>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</si>
  <si>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</si>
  <si>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</si>
  <si>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</si>
  <si>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</si>
  <si>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</si>
  <si>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</si>
  <si>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</si>
  <si>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</si>
  <si>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</si>
  <si>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</si>
  <si>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</si>
  <si>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</si>
  <si>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</si>
  <si>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</si>
  <si>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</si>
  <si>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</si>
  <si>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</si>
  <si>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</si>
  <si>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</si>
  <si>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</si>
  <si>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</si>
  <si>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</si>
  <si>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</si>
  <si>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</si>
  <si>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</si>
  <si>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</si>
  <si>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</si>
  <si>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</si>
  <si>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</si>
  <si>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</si>
  <si>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</si>
  <si>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</si>
  <si>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</si>
  <si>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</si>
  <si>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</si>
  <si>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</si>
  <si>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</si>
  <si>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</si>
  <si>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</si>
  <si>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</si>
  <si>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</si>
  <si>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</si>
  <si>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</si>
  <si>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</si>
  <si>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</si>
  <si>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</si>
  <si>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</si>
  <si>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</si>
  <si>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</si>
  <si>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</si>
  <si>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</si>
  <si>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</si>
  <si>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</si>
  <si>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</si>
  <si>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</si>
  <si>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</si>
  <si>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</si>
  <si>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Bulletin No (139)</t>
  </si>
  <si>
    <t>ISX Trading Indices of Tuesday 11/8/2026</t>
  </si>
  <si>
    <t xml:space="preserve"> Tuesday 11/8/2026</t>
  </si>
  <si>
    <t>Tuesday 11/8/2026</t>
  </si>
  <si>
    <t xml:space="preserve">OTC Platform Trading Bulletin No (139) </t>
  </si>
  <si>
    <t>Iraq Stock Exchange not trading companies of Tuesday 11/8/2026</t>
  </si>
  <si>
    <t xml:space="preserve">Regular Market Bulletin No (139) </t>
  </si>
  <si>
    <t>Second Platform Market Bulletin No (139)</t>
  </si>
  <si>
    <t xml:space="preserve">Undisclosed Platform Companies Bulletin No (139) </t>
  </si>
  <si>
    <t>Total OfMoney Service Sector</t>
  </si>
  <si>
    <t xml:space="preserve"> Kirkuk producing constructional materials</t>
  </si>
  <si>
    <t>Non Iraqis' Bulletin  Tuesday  August 11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</si>
  <si>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</si>
  <si>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</si>
  <si>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</si>
  <si>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</si>
  <si>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</si>
  <si>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</si>
  <si>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 xml:space="preserve">Economy Bank   </t>
  </si>
  <si>
    <t>Total Bank sector</t>
  </si>
  <si>
    <t xml:space="preserve">Asia cell </t>
  </si>
  <si>
    <t>Total Telecommunication sector</t>
  </si>
  <si>
    <t>Non Iraqi Trading of Regular Market (Sell)</t>
  </si>
  <si>
    <t>Bank Of Baghdad</t>
  </si>
  <si>
    <t xml:space="preserve">National Bank Of Iraq </t>
  </si>
  <si>
    <t>Al-Mansour Bank</t>
  </si>
  <si>
    <t>Non Iraqi Trading of Second Market (BUY)</t>
  </si>
  <si>
    <t>No. of trades</t>
  </si>
  <si>
    <t xml:space="preserve">Traded Volume </t>
  </si>
  <si>
    <t xml:space="preserve">Traded Value </t>
  </si>
  <si>
    <t>Iraq Noor Islamic Bank</t>
  </si>
  <si>
    <t>Non Iraqi Trading of OTC (BUY)</t>
  </si>
  <si>
    <t>special orders</t>
  </si>
  <si>
    <t xml:space="preserve">Rabee  Brokerage Firm executed a cross trade involving 50,000,000 shares of Rabee Securities, valued at 1,250,000,000 dinars,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</si>
</sst>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7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87" fillId="0" borderId="0" xfId="1500" applyNumberFormat="1" applyFont="1"/>
    <xf numFmtId="0" fontId="88" fillId="0" borderId="0" xfId="0" applyFont="1"/>
    <xf numFmtId="167" fontId="78" fillId="0" borderId="0" xfId="1500" applyNumberFormat="1" applyFont="1"/>
    <xf numFmtId="167" fontId="91" fillId="0" borderId="0" xfId="1500" applyNumberFormat="1" applyFont="1"/>
    <xf numFmtId="1" fontId="92" fillId="0" borderId="131" xfId="1500" applyNumberFormat="1" applyFont="1" applyBorder="1" applyAlignment="1">
      <alignment horizontal="center" vertical="center"/>
    </xf>
    <xf numFmtId="167" fontId="92" fillId="0" borderId="131" xfId="1500" applyNumberFormat="1" applyFont="1" applyBorder="1" applyAlignment="1">
      <alignment vertical="center"/>
    </xf>
    <xf numFmtId="0" fontId="93" fillId="0" borderId="0" xfId="0" applyFont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94" fillId="0" borderId="140" xfId="0" applyFont="1" applyBorder="1" applyAlignment="1">
      <alignment horizontal="center" vertical="center" wrapText="1"/>
    </xf>
    <xf numFmtId="0" fontId="94" fillId="0" borderId="141" xfId="0" applyFont="1" applyBorder="1" applyAlignment="1">
      <alignment horizontal="center" vertical="center" wrapText="1"/>
    </xf>
    <xf numFmtId="164" fontId="77" fillId="3" borderId="97" xfId="0" applyNumberFormat="1" applyFont="1" applyFill="1" applyBorder="1" applyAlignment="1">
      <alignment horizontal="left" vertical="top" wrapText="1"/>
    </xf>
    <xf numFmtId="164" fontId="77" fillId="3" borderId="132" xfId="0" applyNumberFormat="1" applyFont="1" applyFill="1" applyBorder="1" applyAlignment="1">
      <alignment horizontal="left" vertical="top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97" xfId="1" applyFont="1" applyBorder="1" applyAlignment="1">
      <alignment horizontal="left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167" fontId="89" fillId="0" borderId="0" xfId="1500" applyNumberFormat="1" applyFont="1" applyFill="1" applyAlignment="1">
      <alignment horizontal="left"/>
    </xf>
    <xf numFmtId="167" fontId="90" fillId="0" borderId="0" xfId="1500" applyNumberFormat="1" applyFont="1" applyFill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15</xdr:row>
      <xdr:rowOff>66675</xdr:rowOff>
    </xdr:from>
    <xdr:to>
      <xdr:col>7</xdr:col>
      <xdr:colOff>133923</xdr:colOff>
      <xdr:row>22</xdr:row>
      <xdr:rowOff>257175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6D218A-39A4-DD5B-0BC9-A5E4B0A6F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4752975"/>
          <a:ext cx="6191823" cy="253365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15</xdr:row>
      <xdr:rowOff>66675</xdr:rowOff>
    </xdr:from>
    <xdr:to>
      <xdr:col>13</xdr:col>
      <xdr:colOff>2476500</xdr:colOff>
      <xdr:row>22</xdr:row>
      <xdr:rowOff>257175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F18687-5430-8658-3661-E33D4694D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43675" y="4752975"/>
          <a:ext cx="5762625" cy="2533650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6</xdr:row>
      <xdr:rowOff>0</xdr:rowOff>
    </xdr:from>
    <xdr:to>
      <xdr:col>13</xdr:col>
      <xdr:colOff>2466975</xdr:colOff>
      <xdr:row>14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9C1D814-2264-AC6C-DBA8-45EC16F16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3025" y="1857375"/>
          <a:ext cx="3333750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5</xdr:col>
      <xdr:colOff>1258957</xdr:colOff>
      <xdr:row>27</xdr:row>
      <xdr:rowOff>289891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03525-A4FC-8B2E-D10E-D6C9522AD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37044" cy="249306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27</xdr:row>
      <xdr:rowOff>289891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2A1C32-C623-5886-1DC0-96A43BBC4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24930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1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1304193</xdr:colOff>
      <xdr:row>59</xdr:row>
      <xdr:rowOff>28256</xdr:rowOff>
    </xdr:from>
    <xdr:to>
      <xdr:col>13</xdr:col>
      <xdr:colOff>1522971</xdr:colOff>
      <xdr:row>59</xdr:row>
      <xdr:rowOff>257063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0885" y="12308179"/>
          <a:ext cx="218778" cy="228807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43</xdr:row>
      <xdr:rowOff>23546</xdr:rowOff>
    </xdr:from>
    <xdr:to>
      <xdr:col>13</xdr:col>
      <xdr:colOff>1497014</xdr:colOff>
      <xdr:row>43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820318</xdr:colOff>
      <xdr:row>0</xdr:row>
      <xdr:rowOff>0</xdr:rowOff>
    </xdr:from>
    <xdr:to>
      <xdr:col>6</xdr:col>
      <xdr:colOff>0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7166" y="0"/>
          <a:ext cx="1647899" cy="1275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1038225</xdr:colOff>
      <xdr:row>0</xdr:row>
      <xdr:rowOff>0</xdr:rowOff>
    </xdr:from>
    <xdr:to>
      <xdr:col>5</xdr:col>
      <xdr:colOff>1133475</xdr:colOff>
      <xdr:row>5</xdr:row>
      <xdr:rowOff>117278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67F939F2-6ADD-402A-B909-D4E73E10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0"/>
          <a:ext cx="1381125" cy="1231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N27" sqref="N27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83" t="s">
        <v>0</v>
      </c>
      <c r="C1" s="184"/>
      <c r="D1" s="185"/>
      <c r="E1" s="186"/>
      <c r="F1" s="187"/>
      <c r="G1" s="187"/>
      <c r="H1" s="187"/>
      <c r="I1" s="187"/>
      <c r="J1" s="187"/>
      <c r="K1" s="188"/>
      <c r="L1" s="19"/>
      <c r="M1" s="19"/>
      <c r="N1" s="19"/>
    </row>
    <row r="2" spans="2:16" ht="30" customHeight="1">
      <c r="B2" s="196" t="s">
        <v>315</v>
      </c>
      <c r="C2" s="197"/>
      <c r="D2" s="198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89" t="s">
        <v>316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1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92" t="s">
        <v>62</v>
      </c>
      <c r="C5" s="193"/>
      <c r="D5" s="194">
        <f>'Bullient '!M80+OTC!H15</f>
        <v>900936112</v>
      </c>
      <c r="E5" s="195"/>
      <c r="F5" s="23"/>
      <c r="G5" s="192" t="s">
        <v>63</v>
      </c>
      <c r="H5" s="193"/>
      <c r="I5" s="194">
        <f>'Bullient '!N80+OTC!I15</f>
        <v>2157378389.5900002</v>
      </c>
      <c r="J5" s="195"/>
      <c r="K5" s="24"/>
      <c r="L5" s="192" t="s">
        <v>8</v>
      </c>
      <c r="M5" s="193"/>
      <c r="N5" s="25">
        <f>'Bullient '!L80+OTC!G15</f>
        <v>1206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99"/>
      <c r="L6" s="200"/>
      <c r="M6" s="201"/>
      <c r="N6" s="28"/>
    </row>
    <row r="7" spans="2:16" ht="24.95" customHeight="1">
      <c r="B7" s="202" t="s">
        <v>1</v>
      </c>
      <c r="C7" s="203"/>
      <c r="D7" s="204"/>
      <c r="E7" s="29">
        <v>1029.02</v>
      </c>
      <c r="F7" s="30"/>
      <c r="G7" s="202" t="s">
        <v>5</v>
      </c>
      <c r="H7" s="203"/>
      <c r="I7" s="204"/>
      <c r="J7" s="29">
        <v>1258.32</v>
      </c>
      <c r="K7" s="167"/>
      <c r="L7" s="168"/>
      <c r="M7" s="169"/>
      <c r="N7" s="18"/>
    </row>
    <row r="8" spans="2:16" ht="24.95" customHeight="1">
      <c r="B8" s="202" t="s">
        <v>2</v>
      </c>
      <c r="C8" s="203"/>
      <c r="D8" s="204"/>
      <c r="E8" s="29">
        <v>1032.1099999999999</v>
      </c>
      <c r="F8" s="31"/>
      <c r="G8" s="202" t="s">
        <v>6</v>
      </c>
      <c r="H8" s="203"/>
      <c r="I8" s="204"/>
      <c r="J8" s="29">
        <v>1262.06</v>
      </c>
      <c r="K8" s="167"/>
      <c r="L8" s="168"/>
      <c r="M8" s="169"/>
      <c r="N8" s="18"/>
    </row>
    <row r="9" spans="2:16" ht="24.95" customHeight="1">
      <c r="B9" s="173" t="s">
        <v>3</v>
      </c>
      <c r="C9" s="174"/>
      <c r="D9" s="175"/>
      <c r="E9" s="121">
        <f>((E7/E8)-1)*100</f>
        <v>-0.29938669327881362</v>
      </c>
      <c r="F9" s="31"/>
      <c r="G9" s="173" t="s">
        <v>3</v>
      </c>
      <c r="H9" s="174"/>
      <c r="I9" s="175"/>
      <c r="J9" s="121">
        <f>((J7/J8)-1)*100</f>
        <v>-0.29634090296816185</v>
      </c>
      <c r="K9" s="167"/>
      <c r="L9" s="168"/>
      <c r="M9" s="169"/>
      <c r="N9" s="18"/>
    </row>
    <row r="10" spans="2:16" ht="24.95" customHeight="1">
      <c r="B10" s="173" t="s">
        <v>4</v>
      </c>
      <c r="C10" s="174"/>
      <c r="D10" s="175"/>
      <c r="E10" s="121">
        <f>E7-E8</f>
        <v>-3.0899999999999181</v>
      </c>
      <c r="F10" s="21"/>
      <c r="G10" s="173" t="s">
        <v>4</v>
      </c>
      <c r="H10" s="174"/>
      <c r="I10" s="175"/>
      <c r="J10" s="121">
        <f>J7-J8</f>
        <v>-3.7400000000000091</v>
      </c>
      <c r="K10" s="167"/>
      <c r="L10" s="168"/>
      <c r="M10" s="16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205"/>
      <c r="L11" s="168"/>
      <c r="M11" s="169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44</v>
      </c>
      <c r="I12" s="39" t="s">
        <v>64</v>
      </c>
      <c r="J12" s="38">
        <v>19</v>
      </c>
      <c r="K12" s="167"/>
      <c r="L12" s="168"/>
      <c r="M12" s="169"/>
      <c r="N12" s="18"/>
      <c r="O12" s="32"/>
      <c r="P12" s="32"/>
    </row>
    <row r="13" spans="2:16" ht="24.95" customHeight="1">
      <c r="B13" s="37" t="s">
        <v>68</v>
      </c>
      <c r="C13" s="38">
        <v>42</v>
      </c>
      <c r="D13" s="39" t="s">
        <v>64</v>
      </c>
      <c r="E13" s="38">
        <v>3</v>
      </c>
      <c r="F13" s="30"/>
      <c r="G13" s="170" t="s">
        <v>66</v>
      </c>
      <c r="H13" s="171"/>
      <c r="I13" s="172"/>
      <c r="J13" s="38">
        <v>7</v>
      </c>
      <c r="K13" s="167"/>
      <c r="L13" s="168"/>
      <c r="M13" s="169"/>
      <c r="N13" s="18"/>
      <c r="O13" s="32"/>
      <c r="P13" s="32"/>
    </row>
    <row r="14" spans="2:16" ht="24.95" customHeight="1">
      <c r="B14" s="173" t="s">
        <v>81</v>
      </c>
      <c r="C14" s="174" t="s">
        <v>10</v>
      </c>
      <c r="D14" s="175" t="s">
        <v>10</v>
      </c>
      <c r="E14" s="38">
        <v>9</v>
      </c>
      <c r="F14" s="21"/>
      <c r="G14" s="176" t="s">
        <v>67</v>
      </c>
      <c r="H14" s="177"/>
      <c r="I14" s="178"/>
      <c r="J14" s="38">
        <v>18</v>
      </c>
      <c r="K14" s="167"/>
      <c r="L14" s="168"/>
      <c r="M14" s="169"/>
      <c r="N14" s="26"/>
      <c r="O14" s="32"/>
    </row>
    <row r="15" spans="2:16" ht="24.95" customHeight="1">
      <c r="B15" s="173" t="s">
        <v>65</v>
      </c>
      <c r="C15" s="174" t="s">
        <v>11</v>
      </c>
      <c r="D15" s="175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1.5" customHeight="1">
      <c r="A24" s="179" t="s">
        <v>347</v>
      </c>
      <c r="B24" s="180"/>
      <c r="C24" s="181" t="s">
        <v>348</v>
      </c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2"/>
    </row>
    <row r="25" spans="1:14" ht="33" customHeight="1">
      <c r="A25" s="164" t="s">
        <v>12</v>
      </c>
      <c r="B25" s="165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3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4" zoomScale="115" zoomScaleNormal="115" workbookViewId="0">
      <selection activeCell="I29" sqref="I2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7" t="s">
        <v>60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4" ht="36.75" customHeight="1">
      <c r="A3" s="208" t="s">
        <v>317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</row>
    <row r="4" spans="1:14" ht="21">
      <c r="A4" s="42"/>
      <c r="B4" s="42"/>
      <c r="C4" s="206" t="s">
        <v>13</v>
      </c>
      <c r="D4" s="206"/>
      <c r="E4" s="206"/>
      <c r="F4" s="206"/>
      <c r="G4" s="42"/>
      <c r="H4" s="206" t="s">
        <v>14</v>
      </c>
      <c r="I4" s="206"/>
      <c r="J4" s="206"/>
      <c r="K4" s="206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87</v>
      </c>
      <c r="D6" s="76">
        <v>1.44</v>
      </c>
      <c r="E6" s="87">
        <v>7.46</v>
      </c>
      <c r="F6" s="79">
        <v>1012758</v>
      </c>
      <c r="G6" s="42"/>
      <c r="H6" s="46" t="s">
        <v>181</v>
      </c>
      <c r="I6" s="76">
        <v>0.15</v>
      </c>
      <c r="J6" s="88">
        <v>-6.25</v>
      </c>
      <c r="K6" s="79">
        <v>2500000</v>
      </c>
      <c r="L6" s="1"/>
      <c r="M6" s="1"/>
    </row>
    <row r="7" spans="1:14" s="48" customFormat="1" ht="17.100000000000001" customHeight="1">
      <c r="A7" s="42"/>
      <c r="B7" s="42"/>
      <c r="C7" s="46" t="s">
        <v>219</v>
      </c>
      <c r="D7" s="76">
        <v>0.24</v>
      </c>
      <c r="E7" s="87">
        <v>4.3499999999999996</v>
      </c>
      <c r="F7" s="79">
        <v>10700000</v>
      </c>
      <c r="G7" s="42"/>
      <c r="H7" s="46" t="s">
        <v>141</v>
      </c>
      <c r="I7" s="76">
        <v>2.46</v>
      </c>
      <c r="J7" s="88">
        <v>-5.38</v>
      </c>
      <c r="K7" s="79">
        <v>5630590</v>
      </c>
      <c r="L7" s="1"/>
    </row>
    <row r="8" spans="1:14" s="48" customFormat="1" ht="17.100000000000001" customHeight="1">
      <c r="A8" s="42"/>
      <c r="B8" s="42"/>
      <c r="C8" s="46" t="s">
        <v>161</v>
      </c>
      <c r="D8" s="76">
        <v>1.88</v>
      </c>
      <c r="E8" s="87">
        <v>3.3</v>
      </c>
      <c r="F8" s="79">
        <v>71306</v>
      </c>
      <c r="G8" s="42"/>
      <c r="H8" s="46" t="s">
        <v>242</v>
      </c>
      <c r="I8" s="76">
        <v>1.87</v>
      </c>
      <c r="J8" s="88">
        <v>-4.0999999999999996</v>
      </c>
      <c r="K8" s="79">
        <v>44518</v>
      </c>
    </row>
    <row r="9" spans="1:14" s="48" customFormat="1" ht="17.100000000000001" customHeight="1">
      <c r="A9" s="42"/>
      <c r="B9" s="42"/>
      <c r="C9" s="46" t="s">
        <v>276</v>
      </c>
      <c r="D9" s="76">
        <v>5.58</v>
      </c>
      <c r="E9" s="87">
        <v>3.14</v>
      </c>
      <c r="F9" s="94">
        <v>32233784</v>
      </c>
      <c r="G9" s="42"/>
      <c r="H9" s="101" t="s">
        <v>137</v>
      </c>
      <c r="I9" s="95">
        <v>6.91</v>
      </c>
      <c r="J9" s="105">
        <v>-4.03</v>
      </c>
      <c r="K9" s="94">
        <v>5370128</v>
      </c>
    </row>
    <row r="10" spans="1:14" s="48" customFormat="1" ht="17.100000000000001" customHeight="1">
      <c r="A10" s="42"/>
      <c r="B10" s="42"/>
      <c r="C10" s="46" t="s">
        <v>272</v>
      </c>
      <c r="D10" s="76">
        <v>9.11</v>
      </c>
      <c r="E10" s="87">
        <v>1.22</v>
      </c>
      <c r="F10" s="94">
        <v>2221668</v>
      </c>
      <c r="G10" s="42"/>
      <c r="H10" s="101" t="s">
        <v>240</v>
      </c>
      <c r="I10" s="95">
        <v>2.0299999999999998</v>
      </c>
      <c r="J10" s="105">
        <v>-3.79</v>
      </c>
      <c r="K10" s="94">
        <v>306619</v>
      </c>
    </row>
    <row r="11" spans="1:14" s="48" customFormat="1" ht="33" customHeight="1">
      <c r="A11" s="42"/>
      <c r="B11" s="42"/>
      <c r="C11" s="207" t="s">
        <v>61</v>
      </c>
      <c r="D11" s="207"/>
      <c r="E11" s="207"/>
      <c r="F11" s="207"/>
      <c r="G11" s="207"/>
      <c r="H11" s="207"/>
      <c r="I11" s="207"/>
      <c r="J11" s="207"/>
      <c r="K11" s="207"/>
    </row>
    <row r="12" spans="1:14" s="48" customFormat="1" ht="33" customHeight="1">
      <c r="A12" s="42"/>
      <c r="B12" s="42"/>
      <c r="C12" s="207"/>
      <c r="D12" s="207"/>
      <c r="E12" s="207"/>
      <c r="F12" s="207"/>
      <c r="G12" s="207"/>
      <c r="H12" s="207"/>
      <c r="I12" s="207"/>
      <c r="J12" s="207"/>
      <c r="K12" s="207"/>
    </row>
    <row r="13" spans="1:14" ht="29.25" customHeight="1">
      <c r="A13" s="42"/>
      <c r="B13" s="42"/>
      <c r="C13" s="206" t="s">
        <v>18</v>
      </c>
      <c r="D13" s="206"/>
      <c r="E13" s="206"/>
      <c r="F13" s="206"/>
      <c r="G13" s="91"/>
      <c r="H13" s="206" t="s">
        <v>7</v>
      </c>
      <c r="I13" s="206"/>
      <c r="J13" s="206"/>
      <c r="K13" s="20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227</v>
      </c>
      <c r="D15" s="76">
        <v>0.2</v>
      </c>
      <c r="E15" s="77">
        <v>0</v>
      </c>
      <c r="F15" s="79">
        <v>409250223</v>
      </c>
      <c r="G15" s="1"/>
      <c r="H15" s="46" t="s">
        <v>276</v>
      </c>
      <c r="I15" s="76">
        <v>5.58</v>
      </c>
      <c r="J15" s="77">
        <v>3.14</v>
      </c>
      <c r="K15" s="79">
        <v>177757217.78</v>
      </c>
    </row>
    <row r="16" spans="1:14" ht="17.100000000000001" customHeight="1">
      <c r="A16" s="42"/>
      <c r="B16" s="42"/>
      <c r="C16" s="46" t="s">
        <v>127</v>
      </c>
      <c r="D16" s="76">
        <v>0.23</v>
      </c>
      <c r="E16" s="77">
        <v>0</v>
      </c>
      <c r="F16" s="79">
        <v>145965356</v>
      </c>
      <c r="G16" s="1"/>
      <c r="H16" s="46" t="s">
        <v>189</v>
      </c>
      <c r="I16" s="76">
        <v>2.13</v>
      </c>
      <c r="J16" s="77">
        <v>0.47</v>
      </c>
      <c r="K16" s="79">
        <v>135566708.59</v>
      </c>
    </row>
    <row r="17" spans="1:11" ht="17.100000000000001" customHeight="1">
      <c r="A17" s="42"/>
      <c r="B17" s="42"/>
      <c r="C17" s="46" t="s">
        <v>189</v>
      </c>
      <c r="D17" s="76">
        <v>2.13</v>
      </c>
      <c r="E17" s="77">
        <v>0.47</v>
      </c>
      <c r="F17" s="79">
        <v>63976771</v>
      </c>
      <c r="G17" s="1"/>
      <c r="H17" s="46" t="s">
        <v>209</v>
      </c>
      <c r="I17" s="76">
        <v>15.96</v>
      </c>
      <c r="J17" s="77">
        <v>-0.56000000000000005</v>
      </c>
      <c r="K17" s="79">
        <v>120591433.11</v>
      </c>
    </row>
    <row r="18" spans="1:11" ht="17.100000000000001" customHeight="1">
      <c r="A18" s="42"/>
      <c r="B18" s="42"/>
      <c r="C18" s="46" t="s">
        <v>311</v>
      </c>
      <c r="D18" s="76">
        <v>0.33</v>
      </c>
      <c r="E18" s="77">
        <v>0</v>
      </c>
      <c r="F18" s="79">
        <v>33076003</v>
      </c>
      <c r="G18" s="1"/>
      <c r="H18" s="46" t="s">
        <v>203</v>
      </c>
      <c r="I18" s="76">
        <v>3.1</v>
      </c>
      <c r="J18" s="77">
        <v>-0.96</v>
      </c>
      <c r="K18" s="79">
        <v>84089188.319999993</v>
      </c>
    </row>
    <row r="19" spans="1:11" ht="16.5" customHeight="1">
      <c r="A19" s="42"/>
      <c r="B19" s="42"/>
      <c r="C19" s="46" t="s">
        <v>276</v>
      </c>
      <c r="D19" s="76">
        <v>5.58</v>
      </c>
      <c r="E19" s="77">
        <v>3.14</v>
      </c>
      <c r="F19" s="79">
        <v>32233784</v>
      </c>
      <c r="G19" s="1"/>
      <c r="H19" s="46" t="s">
        <v>201</v>
      </c>
      <c r="I19" s="76">
        <v>3.99</v>
      </c>
      <c r="J19" s="77">
        <v>0</v>
      </c>
      <c r="K19" s="79">
        <v>83777081.239999995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84"/>
  <sheetViews>
    <sheetView zoomScale="130" zoomScaleNormal="130" workbookViewId="0">
      <selection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30" s="51" customFormat="1" ht="36.75" customHeight="1">
      <c r="A1" s="50"/>
      <c r="B1" s="220" t="s">
        <v>321</v>
      </c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1:30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</row>
    <row r="3" spans="1:30" ht="15" customHeight="1">
      <c r="A3" s="57"/>
      <c r="B3" s="212" t="s">
        <v>29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4"/>
    </row>
    <row r="4" spans="1:30" ht="15" customHeight="1">
      <c r="A4" s="57"/>
      <c r="B4" s="101" t="s">
        <v>274</v>
      </c>
      <c r="C4" s="102" t="s">
        <v>275</v>
      </c>
      <c r="D4" s="95">
        <v>0.33</v>
      </c>
      <c r="E4" s="95">
        <v>0.33</v>
      </c>
      <c r="F4" s="95">
        <v>0.32</v>
      </c>
      <c r="G4" s="95">
        <v>0.32</v>
      </c>
      <c r="H4" s="95">
        <v>0.33</v>
      </c>
      <c r="I4" s="95">
        <v>0.32</v>
      </c>
      <c r="J4" s="95">
        <v>0.33</v>
      </c>
      <c r="K4" s="96">
        <v>-3.03</v>
      </c>
      <c r="L4" s="93">
        <v>6</v>
      </c>
      <c r="M4" s="94">
        <v>11400000</v>
      </c>
      <c r="N4" s="94">
        <v>3662000</v>
      </c>
    </row>
    <row r="5" spans="1:30" ht="15" customHeight="1">
      <c r="A5" s="57"/>
      <c r="B5" s="101" t="s">
        <v>203</v>
      </c>
      <c r="C5" s="102" t="s">
        <v>204</v>
      </c>
      <c r="D5" s="95">
        <v>3.13</v>
      </c>
      <c r="E5" s="95">
        <v>3.13</v>
      </c>
      <c r="F5" s="95">
        <v>3.08</v>
      </c>
      <c r="G5" s="95">
        <v>3.1</v>
      </c>
      <c r="H5" s="95">
        <v>3.14</v>
      </c>
      <c r="I5" s="95">
        <v>3.1</v>
      </c>
      <c r="J5" s="95">
        <v>3.13</v>
      </c>
      <c r="K5" s="96">
        <v>-0.96</v>
      </c>
      <c r="L5" s="93">
        <v>93</v>
      </c>
      <c r="M5" s="94">
        <v>27110891</v>
      </c>
      <c r="N5" s="94">
        <v>84089188.319999993</v>
      </c>
    </row>
    <row r="6" spans="1:30" ht="15" customHeight="1">
      <c r="A6" s="57"/>
      <c r="B6" s="101" t="s">
        <v>295</v>
      </c>
      <c r="C6" s="102" t="s">
        <v>296</v>
      </c>
      <c r="D6" s="95">
        <v>0.6</v>
      </c>
      <c r="E6" s="95">
        <v>0.6</v>
      </c>
      <c r="F6" s="95">
        <v>0.59</v>
      </c>
      <c r="G6" s="95">
        <v>0.59</v>
      </c>
      <c r="H6" s="95">
        <v>0.6</v>
      </c>
      <c r="I6" s="95">
        <v>0.6</v>
      </c>
      <c r="J6" s="95">
        <v>0.6</v>
      </c>
      <c r="K6" s="96">
        <v>0</v>
      </c>
      <c r="L6" s="93">
        <v>11</v>
      </c>
      <c r="M6" s="94">
        <v>5916567</v>
      </c>
      <c r="N6" s="94">
        <v>3494940.2</v>
      </c>
    </row>
    <row r="7" spans="1:30" ht="15" customHeight="1">
      <c r="A7" s="57"/>
      <c r="B7" s="101" t="s">
        <v>219</v>
      </c>
      <c r="C7" s="102" t="s">
        <v>220</v>
      </c>
      <c r="D7" s="95">
        <v>0.23</v>
      </c>
      <c r="E7" s="95">
        <v>0.24</v>
      </c>
      <c r="F7" s="95">
        <v>0.23</v>
      </c>
      <c r="G7" s="95">
        <v>0.23</v>
      </c>
      <c r="H7" s="95">
        <v>0.24</v>
      </c>
      <c r="I7" s="95">
        <v>0.24</v>
      </c>
      <c r="J7" s="95">
        <v>0.23</v>
      </c>
      <c r="K7" s="96">
        <v>4.3499999999999996</v>
      </c>
      <c r="L7" s="93">
        <v>5</v>
      </c>
      <c r="M7" s="94">
        <v>10700000</v>
      </c>
      <c r="N7" s="94">
        <v>2468000</v>
      </c>
    </row>
    <row r="8" spans="1:30" ht="15" customHeight="1">
      <c r="A8" s="57"/>
      <c r="B8" s="101" t="s">
        <v>311</v>
      </c>
      <c r="C8" s="102" t="s">
        <v>312</v>
      </c>
      <c r="D8" s="95">
        <v>0.33</v>
      </c>
      <c r="E8" s="95">
        <v>0.33</v>
      </c>
      <c r="F8" s="95">
        <v>0.33</v>
      </c>
      <c r="G8" s="95">
        <v>0.33</v>
      </c>
      <c r="H8" s="95">
        <v>0.32</v>
      </c>
      <c r="I8" s="95">
        <v>0.33</v>
      </c>
      <c r="J8" s="95">
        <v>0.33</v>
      </c>
      <c r="K8" s="96">
        <v>0</v>
      </c>
      <c r="L8" s="93">
        <v>15</v>
      </c>
      <c r="M8" s="94">
        <v>33076003</v>
      </c>
      <c r="N8" s="94">
        <v>10915080.99</v>
      </c>
    </row>
    <row r="9" spans="1:30" ht="15" customHeight="1">
      <c r="A9" s="57"/>
      <c r="B9" s="101" t="s">
        <v>168</v>
      </c>
      <c r="C9" s="102" t="s">
        <v>167</v>
      </c>
      <c r="D9" s="95">
        <v>0.36</v>
      </c>
      <c r="E9" s="95">
        <v>0.36</v>
      </c>
      <c r="F9" s="95">
        <v>0.35</v>
      </c>
      <c r="G9" s="95">
        <v>0.36</v>
      </c>
      <c r="H9" s="95">
        <v>0.36</v>
      </c>
      <c r="I9" s="95">
        <v>0.36</v>
      </c>
      <c r="J9" s="95">
        <v>0.36</v>
      </c>
      <c r="K9" s="96">
        <v>0</v>
      </c>
      <c r="L9" s="93">
        <v>14</v>
      </c>
      <c r="M9" s="94">
        <v>10427928</v>
      </c>
      <c r="N9" s="94">
        <v>3754034.48</v>
      </c>
    </row>
    <row r="10" spans="1:30" ht="15" customHeight="1">
      <c r="A10" s="57"/>
      <c r="B10" s="101" t="s">
        <v>125</v>
      </c>
      <c r="C10" s="102" t="s">
        <v>126</v>
      </c>
      <c r="D10" s="95">
        <v>0.09</v>
      </c>
      <c r="E10" s="95">
        <v>0.09</v>
      </c>
      <c r="F10" s="95">
        <v>0.08</v>
      </c>
      <c r="G10" s="95">
        <v>0.09</v>
      </c>
      <c r="H10" s="95">
        <v>0.09</v>
      </c>
      <c r="I10" s="95">
        <v>0.09</v>
      </c>
      <c r="J10" s="95">
        <v>0.09</v>
      </c>
      <c r="K10" s="96">
        <v>0</v>
      </c>
      <c r="L10" s="93">
        <v>13</v>
      </c>
      <c r="M10" s="94">
        <v>2237290</v>
      </c>
      <c r="N10" s="94">
        <v>201159.53</v>
      </c>
    </row>
    <row r="11" spans="1:30" ht="15" customHeight="1">
      <c r="A11" s="57"/>
      <c r="B11" s="101" t="s">
        <v>181</v>
      </c>
      <c r="C11" s="102" t="s">
        <v>180</v>
      </c>
      <c r="D11" s="95">
        <v>0.15</v>
      </c>
      <c r="E11" s="95">
        <v>0.15</v>
      </c>
      <c r="F11" s="95">
        <v>0.15</v>
      </c>
      <c r="G11" s="95">
        <v>0.15</v>
      </c>
      <c r="H11" s="95">
        <v>0.16</v>
      </c>
      <c r="I11" s="95">
        <v>0.15</v>
      </c>
      <c r="J11" s="95">
        <v>0.16</v>
      </c>
      <c r="K11" s="96">
        <v>-6.25</v>
      </c>
      <c r="L11" s="93">
        <v>1</v>
      </c>
      <c r="M11" s="94">
        <v>2500000</v>
      </c>
      <c r="N11" s="94">
        <v>375000</v>
      </c>
    </row>
    <row r="12" spans="1:30" ht="15" customHeight="1">
      <c r="A12" s="57"/>
      <c r="B12" s="101" t="s">
        <v>189</v>
      </c>
      <c r="C12" s="102" t="s">
        <v>190</v>
      </c>
      <c r="D12" s="95">
        <v>2.12</v>
      </c>
      <c r="E12" s="95">
        <v>2.13</v>
      </c>
      <c r="F12" s="95">
        <v>2.11</v>
      </c>
      <c r="G12" s="95">
        <v>2.12</v>
      </c>
      <c r="H12" s="95">
        <v>2.13</v>
      </c>
      <c r="I12" s="95">
        <v>2.13</v>
      </c>
      <c r="J12" s="95">
        <v>2.12</v>
      </c>
      <c r="K12" s="96">
        <v>0.47</v>
      </c>
      <c r="L12" s="93">
        <v>78</v>
      </c>
      <c r="M12" s="94">
        <v>63976771</v>
      </c>
      <c r="N12" s="94">
        <v>135566708.59</v>
      </c>
    </row>
    <row r="13" spans="1:30" ht="15" customHeight="1">
      <c r="A13" s="57"/>
      <c r="B13" s="101" t="s">
        <v>201</v>
      </c>
      <c r="C13" s="102" t="s">
        <v>202</v>
      </c>
      <c r="D13" s="95">
        <v>3.99</v>
      </c>
      <c r="E13" s="95">
        <v>4</v>
      </c>
      <c r="F13" s="95">
        <v>3.95</v>
      </c>
      <c r="G13" s="95">
        <v>3.99</v>
      </c>
      <c r="H13" s="95">
        <v>4</v>
      </c>
      <c r="I13" s="95">
        <v>3.99</v>
      </c>
      <c r="J13" s="95">
        <v>3.99</v>
      </c>
      <c r="K13" s="96">
        <v>0</v>
      </c>
      <c r="L13" s="93">
        <v>117</v>
      </c>
      <c r="M13" s="94">
        <v>21000786</v>
      </c>
      <c r="N13" s="94">
        <v>83777081.239999995</v>
      </c>
    </row>
    <row r="14" spans="1:30" ht="15" customHeight="1">
      <c r="A14" s="57"/>
      <c r="B14" s="101" t="s">
        <v>127</v>
      </c>
      <c r="C14" s="102" t="s">
        <v>128</v>
      </c>
      <c r="D14" s="95">
        <v>0.22</v>
      </c>
      <c r="E14" s="95">
        <v>0.23</v>
      </c>
      <c r="F14" s="95">
        <v>0.21</v>
      </c>
      <c r="G14" s="95">
        <v>0.22</v>
      </c>
      <c r="H14" s="95">
        <v>0.22</v>
      </c>
      <c r="I14" s="95">
        <v>0.23</v>
      </c>
      <c r="J14" s="95">
        <v>0.23</v>
      </c>
      <c r="K14" s="96">
        <v>0</v>
      </c>
      <c r="L14" s="93">
        <v>94</v>
      </c>
      <c r="M14" s="94">
        <v>145965356</v>
      </c>
      <c r="N14" s="94">
        <v>32149298.32</v>
      </c>
    </row>
    <row r="15" spans="1:30" ht="15" customHeight="1">
      <c r="A15" s="57"/>
      <c r="B15" s="101" t="s">
        <v>173</v>
      </c>
      <c r="C15" s="102" t="s">
        <v>174</v>
      </c>
      <c r="D15" s="95">
        <v>0.83</v>
      </c>
      <c r="E15" s="95">
        <v>0.83</v>
      </c>
      <c r="F15" s="95">
        <v>0.82</v>
      </c>
      <c r="G15" s="95">
        <v>0.83</v>
      </c>
      <c r="H15" s="95">
        <v>0.84</v>
      </c>
      <c r="I15" s="95">
        <v>0.82</v>
      </c>
      <c r="J15" s="95">
        <v>0.84</v>
      </c>
      <c r="K15" s="96">
        <v>-2.38</v>
      </c>
      <c r="L15" s="93">
        <v>4</v>
      </c>
      <c r="M15" s="94">
        <v>17284</v>
      </c>
      <c r="N15" s="94">
        <v>14322.22</v>
      </c>
    </row>
    <row r="16" spans="1:30" ht="15" customHeight="1">
      <c r="A16" s="57"/>
      <c r="B16" s="101" t="s">
        <v>149</v>
      </c>
      <c r="C16" s="102" t="s">
        <v>150</v>
      </c>
      <c r="D16" s="95">
        <v>0.05</v>
      </c>
      <c r="E16" s="95">
        <v>0.06</v>
      </c>
      <c r="F16" s="95">
        <v>0.05</v>
      </c>
      <c r="G16" s="95">
        <v>0.05</v>
      </c>
      <c r="H16" s="95">
        <v>0.05</v>
      </c>
      <c r="I16" s="95">
        <v>0.06</v>
      </c>
      <c r="J16" s="95">
        <v>0.06</v>
      </c>
      <c r="K16" s="96">
        <v>0</v>
      </c>
      <c r="L16" s="93">
        <v>36</v>
      </c>
      <c r="M16" s="94">
        <v>31223729</v>
      </c>
      <c r="N16" s="94">
        <v>1561525.35</v>
      </c>
    </row>
    <row r="17" spans="1:14" ht="15" customHeight="1">
      <c r="A17" s="57"/>
      <c r="B17" s="215" t="s">
        <v>88</v>
      </c>
      <c r="C17" s="216"/>
      <c r="D17" s="209"/>
      <c r="E17" s="210"/>
      <c r="F17" s="210"/>
      <c r="G17" s="210"/>
      <c r="H17" s="210"/>
      <c r="I17" s="210"/>
      <c r="J17" s="210"/>
      <c r="K17" s="211"/>
      <c r="L17" s="59">
        <f>SUM(L4:L16)</f>
        <v>487</v>
      </c>
      <c r="M17" s="59">
        <f>SUM(M4:M16)</f>
        <v>365552605</v>
      </c>
      <c r="N17" s="60">
        <f>SUM(N4:N16)</f>
        <v>362028339.24000007</v>
      </c>
    </row>
    <row r="18" spans="1:14" ht="15" customHeight="1">
      <c r="A18" s="57"/>
      <c r="B18" s="212" t="s">
        <v>30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4"/>
    </row>
    <row r="19" spans="1:14" ht="15" customHeight="1">
      <c r="A19" s="57"/>
      <c r="B19" s="46" t="s">
        <v>209</v>
      </c>
      <c r="C19" s="58" t="s">
        <v>210</v>
      </c>
      <c r="D19" s="62">
        <v>16.05</v>
      </c>
      <c r="E19" s="76">
        <v>16.05</v>
      </c>
      <c r="F19" s="76">
        <v>15.93</v>
      </c>
      <c r="G19" s="76">
        <v>16.010000000000002</v>
      </c>
      <c r="H19" s="76">
        <v>16.059999999999999</v>
      </c>
      <c r="I19" s="76">
        <v>15.96</v>
      </c>
      <c r="J19" s="76">
        <v>16.05</v>
      </c>
      <c r="K19" s="77">
        <v>-0.56000000000000005</v>
      </c>
      <c r="L19" s="78">
        <v>171</v>
      </c>
      <c r="M19" s="79">
        <v>7533173</v>
      </c>
      <c r="N19" s="79">
        <v>120591433.11</v>
      </c>
    </row>
    <row r="20" spans="1:14" ht="15" customHeight="1">
      <c r="A20" s="57"/>
      <c r="B20" s="46" t="s">
        <v>155</v>
      </c>
      <c r="C20" s="58" t="s">
        <v>156</v>
      </c>
      <c r="D20" s="62">
        <v>4.63</v>
      </c>
      <c r="E20" s="76">
        <v>4.6399999999999997</v>
      </c>
      <c r="F20" s="76">
        <v>4.63</v>
      </c>
      <c r="G20" s="76">
        <v>4.63</v>
      </c>
      <c r="H20" s="76">
        <v>4.62</v>
      </c>
      <c r="I20" s="76">
        <v>4.63</v>
      </c>
      <c r="J20" s="76">
        <v>4.63</v>
      </c>
      <c r="K20" s="77">
        <v>0</v>
      </c>
      <c r="L20" s="78">
        <v>15</v>
      </c>
      <c r="M20" s="79">
        <v>214146</v>
      </c>
      <c r="N20" s="79">
        <v>991911.38</v>
      </c>
    </row>
    <row r="21" spans="1:14" ht="15" customHeight="1">
      <c r="A21" s="57"/>
      <c r="B21" s="215" t="s">
        <v>112</v>
      </c>
      <c r="C21" s="216"/>
      <c r="D21" s="209"/>
      <c r="E21" s="210"/>
      <c r="F21" s="210"/>
      <c r="G21" s="210"/>
      <c r="H21" s="210"/>
      <c r="I21" s="210"/>
      <c r="J21" s="210"/>
      <c r="K21" s="211"/>
      <c r="L21" s="61">
        <f>SUM(L19:L20)</f>
        <v>186</v>
      </c>
      <c r="M21" s="59">
        <f>SUM(M19:M20)</f>
        <v>7747319</v>
      </c>
      <c r="N21" s="47">
        <f>SUM(N19:N20)</f>
        <v>121583344.48999999</v>
      </c>
    </row>
    <row r="22" spans="1:14" ht="15" customHeight="1">
      <c r="A22" s="57"/>
      <c r="B22" s="212" t="s">
        <v>93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4"/>
    </row>
    <row r="23" spans="1:14" ht="15" customHeight="1">
      <c r="A23" s="57"/>
      <c r="B23" s="46" t="s">
        <v>191</v>
      </c>
      <c r="C23" s="58" t="s">
        <v>192</v>
      </c>
      <c r="D23" s="76">
        <v>0.87</v>
      </c>
      <c r="E23" s="76">
        <v>0.87</v>
      </c>
      <c r="F23" s="76">
        <v>0.87</v>
      </c>
      <c r="G23" s="76">
        <v>0.87</v>
      </c>
      <c r="H23" s="76">
        <v>0.87</v>
      </c>
      <c r="I23" s="76">
        <v>0.87</v>
      </c>
      <c r="J23" s="76">
        <v>0.87</v>
      </c>
      <c r="K23" s="77">
        <v>0</v>
      </c>
      <c r="L23" s="78">
        <v>1</v>
      </c>
      <c r="M23" s="79">
        <v>574</v>
      </c>
      <c r="N23" s="79">
        <v>499.38</v>
      </c>
    </row>
    <row r="24" spans="1:14" ht="15" customHeight="1">
      <c r="A24" s="57"/>
      <c r="B24" s="215" t="s">
        <v>256</v>
      </c>
      <c r="C24" s="216"/>
      <c r="D24" s="209"/>
      <c r="E24" s="210"/>
      <c r="F24" s="210"/>
      <c r="G24" s="210"/>
      <c r="H24" s="210"/>
      <c r="I24" s="210"/>
      <c r="J24" s="210"/>
      <c r="K24" s="211"/>
      <c r="L24" s="64">
        <f>SUM(L23:L23)</f>
        <v>1</v>
      </c>
      <c r="M24" s="64">
        <f>SUM(M23:M23)</f>
        <v>574</v>
      </c>
      <c r="N24" s="64">
        <f>SUM(N23:N23)</f>
        <v>499.38</v>
      </c>
    </row>
    <row r="25" spans="1:14" ht="15" customHeight="1">
      <c r="A25" s="57"/>
      <c r="B25" s="212" t="s">
        <v>82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4"/>
    </row>
    <row r="26" spans="1:14" ht="15" customHeight="1">
      <c r="A26" s="57"/>
      <c r="B26" s="46" t="s">
        <v>151</v>
      </c>
      <c r="C26" s="58" t="s">
        <v>152</v>
      </c>
      <c r="D26" s="76">
        <v>22</v>
      </c>
      <c r="E26" s="76">
        <v>22.01</v>
      </c>
      <c r="F26" s="76">
        <v>22</v>
      </c>
      <c r="G26" s="76">
        <v>22.01</v>
      </c>
      <c r="H26" s="76">
        <v>22.02</v>
      </c>
      <c r="I26" s="76">
        <v>22</v>
      </c>
      <c r="J26" s="76">
        <v>22</v>
      </c>
      <c r="K26" s="77">
        <v>0</v>
      </c>
      <c r="L26" s="78">
        <v>14</v>
      </c>
      <c r="M26" s="79">
        <v>649533</v>
      </c>
      <c r="N26" s="79">
        <v>14294600.439999999</v>
      </c>
    </row>
    <row r="27" spans="1:14" ht="15" customHeight="1">
      <c r="A27" s="57"/>
      <c r="B27" s="46" t="s">
        <v>143</v>
      </c>
      <c r="C27" s="58" t="s">
        <v>144</v>
      </c>
      <c r="D27" s="76">
        <v>4.7</v>
      </c>
      <c r="E27" s="76">
        <v>4.7</v>
      </c>
      <c r="F27" s="76">
        <v>4.7</v>
      </c>
      <c r="G27" s="76">
        <v>4.7</v>
      </c>
      <c r="H27" s="76">
        <v>4.26</v>
      </c>
      <c r="I27" s="76">
        <v>4.7</v>
      </c>
      <c r="J27" s="76">
        <v>4.8</v>
      </c>
      <c r="K27" s="77">
        <v>-2.08</v>
      </c>
      <c r="L27" s="78">
        <v>1</v>
      </c>
      <c r="M27" s="79">
        <v>1000</v>
      </c>
      <c r="N27" s="79">
        <v>4700</v>
      </c>
    </row>
    <row r="28" spans="1:14" ht="15" customHeight="1">
      <c r="A28" s="57"/>
      <c r="B28" s="215" t="s">
        <v>89</v>
      </c>
      <c r="C28" s="216"/>
      <c r="D28" s="209"/>
      <c r="E28" s="210"/>
      <c r="F28" s="210"/>
      <c r="G28" s="210"/>
      <c r="H28" s="210"/>
      <c r="I28" s="210"/>
      <c r="J28" s="210"/>
      <c r="K28" s="211"/>
      <c r="L28" s="64">
        <f>SUM(L26:L27)</f>
        <v>15</v>
      </c>
      <c r="M28" s="64">
        <f>SUM(M26:M27)</f>
        <v>650533</v>
      </c>
      <c r="N28" s="64">
        <f>SUM(N26:N27)</f>
        <v>14299300.439999999</v>
      </c>
    </row>
    <row r="29" spans="1:14" ht="15" customHeight="1">
      <c r="A29" s="57"/>
      <c r="B29" s="212" t="s">
        <v>83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4"/>
    </row>
    <row r="30" spans="1:14" ht="15" customHeight="1">
      <c r="A30" s="57"/>
      <c r="B30" s="101" t="s">
        <v>257</v>
      </c>
      <c r="C30" s="102" t="s">
        <v>258</v>
      </c>
      <c r="D30" s="95">
        <v>6.25</v>
      </c>
      <c r="E30" s="95">
        <v>6.25</v>
      </c>
      <c r="F30" s="95">
        <v>6.23</v>
      </c>
      <c r="G30" s="95">
        <v>6.23</v>
      </c>
      <c r="H30" s="95">
        <v>6.27</v>
      </c>
      <c r="I30" s="95">
        <v>6.24</v>
      </c>
      <c r="J30" s="95">
        <v>6.25</v>
      </c>
      <c r="K30" s="96">
        <v>-0.16</v>
      </c>
      <c r="L30" s="93">
        <v>74</v>
      </c>
      <c r="M30" s="94">
        <v>6553129</v>
      </c>
      <c r="N30" s="94">
        <v>40854458.600000001</v>
      </c>
    </row>
    <row r="31" spans="1:14" ht="15" customHeight="1">
      <c r="A31" s="57"/>
      <c r="B31" s="101" t="s">
        <v>240</v>
      </c>
      <c r="C31" s="102" t="s">
        <v>239</v>
      </c>
      <c r="D31" s="95">
        <v>2.15</v>
      </c>
      <c r="E31" s="95">
        <v>2.15</v>
      </c>
      <c r="F31" s="95">
        <v>2.0299999999999998</v>
      </c>
      <c r="G31" s="95">
        <v>2.15</v>
      </c>
      <c r="H31" s="95">
        <v>2.11</v>
      </c>
      <c r="I31" s="95">
        <v>2.0299999999999998</v>
      </c>
      <c r="J31" s="95">
        <v>2.11</v>
      </c>
      <c r="K31" s="96">
        <v>-3.79</v>
      </c>
      <c r="L31" s="93">
        <v>8</v>
      </c>
      <c r="M31" s="94">
        <v>306619</v>
      </c>
      <c r="N31" s="94">
        <v>657994.44999999995</v>
      </c>
    </row>
    <row r="32" spans="1:14" ht="15" customHeight="1">
      <c r="A32" s="57"/>
      <c r="B32" s="101" t="s">
        <v>207</v>
      </c>
      <c r="C32" s="102" t="s">
        <v>208</v>
      </c>
      <c r="D32" s="95">
        <v>25</v>
      </c>
      <c r="E32" s="95">
        <v>28</v>
      </c>
      <c r="F32" s="95">
        <v>25</v>
      </c>
      <c r="G32" s="95">
        <v>25.08</v>
      </c>
      <c r="H32" s="95">
        <v>24.14</v>
      </c>
      <c r="I32" s="95">
        <v>25</v>
      </c>
      <c r="J32" s="95">
        <v>25</v>
      </c>
      <c r="K32" s="96">
        <v>0</v>
      </c>
      <c r="L32" s="93">
        <v>6</v>
      </c>
      <c r="M32" s="94">
        <v>117069</v>
      </c>
      <c r="N32" s="94">
        <v>2935725</v>
      </c>
    </row>
    <row r="33" spans="1:30" ht="15" customHeight="1">
      <c r="A33" s="57"/>
      <c r="B33" s="101" t="s">
        <v>141</v>
      </c>
      <c r="C33" s="102" t="s">
        <v>142</v>
      </c>
      <c r="D33" s="95">
        <v>2.8</v>
      </c>
      <c r="E33" s="95">
        <v>2.8</v>
      </c>
      <c r="F33" s="95">
        <v>2.4</v>
      </c>
      <c r="G33" s="95">
        <v>2.41</v>
      </c>
      <c r="H33" s="95">
        <v>2.6</v>
      </c>
      <c r="I33" s="95">
        <v>2.46</v>
      </c>
      <c r="J33" s="95">
        <v>2.6</v>
      </c>
      <c r="K33" s="96">
        <v>-5.38</v>
      </c>
      <c r="L33" s="93">
        <v>27</v>
      </c>
      <c r="M33" s="94">
        <v>5630590</v>
      </c>
      <c r="N33" s="94">
        <v>13555625.66</v>
      </c>
    </row>
    <row r="34" spans="1:30" ht="15" customHeight="1">
      <c r="A34" s="57"/>
      <c r="B34" s="101" t="s">
        <v>265</v>
      </c>
      <c r="C34" s="102" t="s">
        <v>266</v>
      </c>
      <c r="D34" s="95">
        <v>2.29</v>
      </c>
      <c r="E34" s="95">
        <v>2.29</v>
      </c>
      <c r="F34" s="95">
        <v>2.2799999999999998</v>
      </c>
      <c r="G34" s="95">
        <v>2.2799999999999998</v>
      </c>
      <c r="H34" s="95">
        <v>2.2999999999999998</v>
      </c>
      <c r="I34" s="95">
        <v>2.2799999999999998</v>
      </c>
      <c r="J34" s="95">
        <v>2.29</v>
      </c>
      <c r="K34" s="96">
        <v>-0.44</v>
      </c>
      <c r="L34" s="93">
        <v>16</v>
      </c>
      <c r="M34" s="94">
        <v>620614</v>
      </c>
      <c r="N34" s="94">
        <v>1416738.43</v>
      </c>
    </row>
    <row r="35" spans="1:30" ht="15" customHeight="1">
      <c r="A35" s="57"/>
      <c r="B35" s="101" t="s">
        <v>110</v>
      </c>
      <c r="C35" s="102" t="s">
        <v>111</v>
      </c>
      <c r="D35" s="95">
        <v>2</v>
      </c>
      <c r="E35" s="95">
        <v>2</v>
      </c>
      <c r="F35" s="95">
        <v>2</v>
      </c>
      <c r="G35" s="95">
        <v>2</v>
      </c>
      <c r="H35" s="95">
        <v>2</v>
      </c>
      <c r="I35" s="95">
        <v>2</v>
      </c>
      <c r="J35" s="95">
        <v>2</v>
      </c>
      <c r="K35" s="96">
        <v>0</v>
      </c>
      <c r="L35" s="93">
        <v>1</v>
      </c>
      <c r="M35" s="94">
        <v>497</v>
      </c>
      <c r="N35" s="94">
        <v>994</v>
      </c>
    </row>
    <row r="36" spans="1:30" ht="15" customHeight="1">
      <c r="A36" s="57"/>
      <c r="B36" s="101" t="s">
        <v>137</v>
      </c>
      <c r="C36" s="102" t="s">
        <v>138</v>
      </c>
      <c r="D36" s="95">
        <v>7.08</v>
      </c>
      <c r="E36" s="95">
        <v>7.15</v>
      </c>
      <c r="F36" s="95">
        <v>6.91</v>
      </c>
      <c r="G36" s="95">
        <v>6.92</v>
      </c>
      <c r="H36" s="95">
        <v>6.74</v>
      </c>
      <c r="I36" s="95">
        <v>6.91</v>
      </c>
      <c r="J36" s="95">
        <v>7.2</v>
      </c>
      <c r="K36" s="96">
        <v>-4.03</v>
      </c>
      <c r="L36" s="93">
        <v>19</v>
      </c>
      <c r="M36" s="94">
        <v>5370128</v>
      </c>
      <c r="N36" s="94">
        <v>37150979.270000003</v>
      </c>
    </row>
    <row r="37" spans="1:30" ht="15" customHeight="1">
      <c r="A37" s="57"/>
      <c r="B37" s="215" t="s">
        <v>90</v>
      </c>
      <c r="C37" s="216"/>
      <c r="D37" s="209"/>
      <c r="E37" s="210"/>
      <c r="F37" s="210"/>
      <c r="G37" s="210"/>
      <c r="H37" s="210"/>
      <c r="I37" s="210"/>
      <c r="J37" s="210"/>
      <c r="K37" s="211"/>
      <c r="L37" s="64">
        <f>SUM(L30:L36)</f>
        <v>151</v>
      </c>
      <c r="M37" s="64">
        <f>SUM(M30:M36)</f>
        <v>18598646</v>
      </c>
      <c r="N37" s="64">
        <f>SUM(N30:N36)</f>
        <v>96572515.410000011</v>
      </c>
    </row>
    <row r="38" spans="1:30" ht="15" customHeight="1">
      <c r="A38" s="57"/>
      <c r="B38" s="212" t="s">
        <v>31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4"/>
    </row>
    <row r="39" spans="1:30" ht="15" customHeight="1">
      <c r="A39" s="57"/>
      <c r="B39" s="101" t="s">
        <v>313</v>
      </c>
      <c r="C39" s="102" t="s">
        <v>314</v>
      </c>
      <c r="D39" s="95">
        <v>12</v>
      </c>
      <c r="E39" s="95">
        <v>12.5</v>
      </c>
      <c r="F39" s="95">
        <v>12</v>
      </c>
      <c r="G39" s="95">
        <v>12.06</v>
      </c>
      <c r="H39" s="95">
        <v>12.84</v>
      </c>
      <c r="I39" s="95">
        <v>12.49</v>
      </c>
      <c r="J39" s="95">
        <v>12.7</v>
      </c>
      <c r="K39" s="96">
        <v>-1.6535433070866024</v>
      </c>
      <c r="L39" s="93">
        <v>16</v>
      </c>
      <c r="M39" s="94">
        <v>112119</v>
      </c>
      <c r="N39" s="94">
        <v>1352357.51</v>
      </c>
    </row>
    <row r="40" spans="1:30" ht="15" customHeight="1">
      <c r="A40" s="57"/>
      <c r="B40" s="101" t="s">
        <v>272</v>
      </c>
      <c r="C40" s="102" t="s">
        <v>273</v>
      </c>
      <c r="D40" s="95">
        <v>9.1</v>
      </c>
      <c r="E40" s="95">
        <v>9.11</v>
      </c>
      <c r="F40" s="95">
        <v>8.99</v>
      </c>
      <c r="G40" s="95">
        <v>9.0399999999999991</v>
      </c>
      <c r="H40" s="95">
        <v>9</v>
      </c>
      <c r="I40" s="95">
        <v>9.11</v>
      </c>
      <c r="J40" s="95">
        <v>9</v>
      </c>
      <c r="K40" s="96">
        <v>1.22</v>
      </c>
      <c r="L40" s="93">
        <v>33</v>
      </c>
      <c r="M40" s="94">
        <v>2221668</v>
      </c>
      <c r="N40" s="94">
        <v>20076695.32</v>
      </c>
    </row>
    <row r="41" spans="1:30" ht="15" customHeight="1">
      <c r="A41" s="57"/>
      <c r="B41" s="101" t="s">
        <v>254</v>
      </c>
      <c r="C41" s="102" t="s">
        <v>255</v>
      </c>
      <c r="D41" s="95">
        <v>67</v>
      </c>
      <c r="E41" s="95">
        <v>67</v>
      </c>
      <c r="F41" s="95">
        <v>66.5</v>
      </c>
      <c r="G41" s="95">
        <v>66.599999999999994</v>
      </c>
      <c r="H41" s="95">
        <v>66.5</v>
      </c>
      <c r="I41" s="95">
        <v>66.5</v>
      </c>
      <c r="J41" s="95">
        <v>66.5</v>
      </c>
      <c r="K41" s="96">
        <v>0</v>
      </c>
      <c r="L41" s="93">
        <v>6</v>
      </c>
      <c r="M41" s="94">
        <v>25000</v>
      </c>
      <c r="N41" s="94">
        <v>1665000</v>
      </c>
    </row>
    <row r="42" spans="1:30" ht="15" customHeight="1">
      <c r="A42" s="57"/>
      <c r="B42" s="215" t="s">
        <v>91</v>
      </c>
      <c r="C42" s="216"/>
      <c r="D42" s="209"/>
      <c r="E42" s="210"/>
      <c r="F42" s="210"/>
      <c r="G42" s="210"/>
      <c r="H42" s="210"/>
      <c r="I42" s="210"/>
      <c r="J42" s="210"/>
      <c r="K42" s="211"/>
      <c r="L42" s="63">
        <f>SUM(L39:L41)</f>
        <v>55</v>
      </c>
      <c r="M42" s="60">
        <f>SUM(M39:M41)</f>
        <v>2358787</v>
      </c>
      <c r="N42" s="60">
        <f>SUM(N39:N41)</f>
        <v>23094052.830000002</v>
      </c>
    </row>
    <row r="43" spans="1:30" s="51" customFormat="1" ht="15" customHeight="1">
      <c r="B43" s="65" t="s">
        <v>32</v>
      </c>
      <c r="C43" s="217"/>
      <c r="D43" s="218"/>
      <c r="E43" s="218"/>
      <c r="F43" s="218"/>
      <c r="G43" s="218"/>
      <c r="H43" s="218"/>
      <c r="I43" s="218"/>
      <c r="J43" s="218"/>
      <c r="K43" s="219"/>
      <c r="L43" s="66">
        <f>L42+L37+L28+L24+L21+L17</f>
        <v>895</v>
      </c>
      <c r="M43" s="66">
        <f>M42+M37+M28+M24+M21+M17</f>
        <v>394908464</v>
      </c>
      <c r="N43" s="66">
        <f>N42+N37+N28+N24+N21+N17</f>
        <v>617578051.79000008</v>
      </c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</row>
    <row r="44" spans="1:30" s="51" customFormat="1" ht="37.5" customHeight="1">
      <c r="A44" s="50"/>
      <c r="B44" s="220" t="s">
        <v>322</v>
      </c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2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</row>
    <row r="45" spans="1:30" s="51" customFormat="1" ht="48" customHeight="1">
      <c r="B45" s="52" t="s">
        <v>15</v>
      </c>
      <c r="C45" s="53" t="s">
        <v>20</v>
      </c>
      <c r="D45" s="53" t="s">
        <v>21</v>
      </c>
      <c r="E45" s="53" t="s">
        <v>22</v>
      </c>
      <c r="F45" s="53" t="s">
        <v>23</v>
      </c>
      <c r="G45" s="53" t="s">
        <v>24</v>
      </c>
      <c r="H45" s="53" t="s">
        <v>25</v>
      </c>
      <c r="I45" s="53" t="s">
        <v>19</v>
      </c>
      <c r="J45" s="53" t="s">
        <v>26</v>
      </c>
      <c r="K45" s="54" t="s">
        <v>27</v>
      </c>
      <c r="L45" s="55" t="s">
        <v>28</v>
      </c>
      <c r="M45" s="55" t="s">
        <v>18</v>
      </c>
      <c r="N45" s="56" t="s">
        <v>7</v>
      </c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</row>
    <row r="46" spans="1:30" ht="12.95" customHeight="1">
      <c r="A46" s="57"/>
      <c r="B46" s="212" t="s">
        <v>29</v>
      </c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4"/>
    </row>
    <row r="47" spans="1:30" ht="12.95" customHeight="1">
      <c r="A47" s="57"/>
      <c r="B47" s="101" t="s">
        <v>227</v>
      </c>
      <c r="C47" s="102" t="s">
        <v>228</v>
      </c>
      <c r="D47" s="95">
        <v>0.2</v>
      </c>
      <c r="E47" s="95">
        <v>0.2</v>
      </c>
      <c r="F47" s="95">
        <v>0.2</v>
      </c>
      <c r="G47" s="95">
        <v>0.2</v>
      </c>
      <c r="H47" s="95">
        <v>0.2</v>
      </c>
      <c r="I47" s="95">
        <v>0.2</v>
      </c>
      <c r="J47" s="95">
        <v>0.2</v>
      </c>
      <c r="K47" s="96">
        <v>0</v>
      </c>
      <c r="L47" s="93">
        <v>9</v>
      </c>
      <c r="M47" s="94">
        <v>409250223</v>
      </c>
      <c r="N47" s="94">
        <v>81850044.599999994</v>
      </c>
    </row>
    <row r="48" spans="1:30" ht="14.1" customHeight="1">
      <c r="A48" s="57"/>
      <c r="B48" s="215" t="s">
        <v>88</v>
      </c>
      <c r="C48" s="216"/>
      <c r="D48" s="209"/>
      <c r="E48" s="210"/>
      <c r="F48" s="210"/>
      <c r="G48" s="210"/>
      <c r="H48" s="210"/>
      <c r="I48" s="210"/>
      <c r="J48" s="210"/>
      <c r="K48" s="211"/>
      <c r="L48" s="59">
        <f>SUM(L47)</f>
        <v>9</v>
      </c>
      <c r="M48" s="59">
        <f>SUM(M47)</f>
        <v>409250223</v>
      </c>
      <c r="N48" s="60">
        <f>SUM(N47)</f>
        <v>81850044.599999994</v>
      </c>
    </row>
    <row r="49" spans="1:30" ht="12.95" customHeight="1">
      <c r="A49" s="57"/>
      <c r="B49" s="212" t="s">
        <v>93</v>
      </c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4"/>
    </row>
    <row r="50" spans="1:30" ht="12.95" customHeight="1">
      <c r="A50" s="57"/>
      <c r="B50" s="101" t="s">
        <v>285</v>
      </c>
      <c r="C50" s="102" t="s">
        <v>286</v>
      </c>
      <c r="D50" s="95">
        <v>4.32</v>
      </c>
      <c r="E50" s="95">
        <v>4.32</v>
      </c>
      <c r="F50" s="95">
        <v>4.32</v>
      </c>
      <c r="G50" s="95">
        <v>4.32</v>
      </c>
      <c r="H50" s="95">
        <v>4.3499999999999996</v>
      </c>
      <c r="I50" s="95">
        <v>4.32</v>
      </c>
      <c r="J50" s="95">
        <v>4.32</v>
      </c>
      <c r="K50" s="96">
        <v>0</v>
      </c>
      <c r="L50" s="93">
        <v>11</v>
      </c>
      <c r="M50" s="94">
        <v>32206</v>
      </c>
      <c r="N50" s="94">
        <v>139129.92000000001</v>
      </c>
    </row>
    <row r="51" spans="1:30" ht="12.95" customHeight="1">
      <c r="A51" s="57"/>
      <c r="B51" s="215" t="s">
        <v>256</v>
      </c>
      <c r="C51" s="216"/>
      <c r="D51" s="209"/>
      <c r="E51" s="210"/>
      <c r="F51" s="210"/>
      <c r="G51" s="210"/>
      <c r="H51" s="210"/>
      <c r="I51" s="210"/>
      <c r="J51" s="210"/>
      <c r="K51" s="211"/>
      <c r="L51" s="64">
        <f>L50</f>
        <v>11</v>
      </c>
      <c r="M51" s="64">
        <f t="shared" ref="M51:N51" si="0">M50</f>
        <v>32206</v>
      </c>
      <c r="N51" s="64">
        <f t="shared" si="0"/>
        <v>139129.92000000001</v>
      </c>
    </row>
    <row r="52" spans="1:30" ht="12.95" customHeight="1">
      <c r="A52" s="57"/>
      <c r="B52" s="212" t="s">
        <v>83</v>
      </c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4"/>
    </row>
    <row r="53" spans="1:30" ht="12.95" customHeight="1">
      <c r="A53" s="57"/>
      <c r="B53" s="46" t="s">
        <v>35</v>
      </c>
      <c r="C53" s="58" t="s">
        <v>36</v>
      </c>
      <c r="D53" s="95">
        <v>2.95</v>
      </c>
      <c r="E53" s="95">
        <v>2.95</v>
      </c>
      <c r="F53" s="95">
        <v>2.9</v>
      </c>
      <c r="G53" s="95">
        <v>2.9</v>
      </c>
      <c r="H53" s="95">
        <v>2.96</v>
      </c>
      <c r="I53" s="95">
        <v>2.9</v>
      </c>
      <c r="J53" s="95">
        <v>2.95</v>
      </c>
      <c r="K53" s="96">
        <v>-1.69</v>
      </c>
      <c r="L53" s="93">
        <v>6</v>
      </c>
      <c r="M53" s="94">
        <v>503470</v>
      </c>
      <c r="N53" s="94">
        <v>1460236.5</v>
      </c>
    </row>
    <row r="54" spans="1:30" ht="12.95" customHeight="1">
      <c r="A54" s="57"/>
      <c r="B54" s="46" t="s">
        <v>87</v>
      </c>
      <c r="C54" s="58" t="s">
        <v>37</v>
      </c>
      <c r="D54" s="95">
        <v>1.34</v>
      </c>
      <c r="E54" s="95">
        <v>1.44</v>
      </c>
      <c r="F54" s="95">
        <v>1.23</v>
      </c>
      <c r="G54" s="95">
        <v>1.28</v>
      </c>
      <c r="H54" s="95">
        <v>1.3</v>
      </c>
      <c r="I54" s="95">
        <v>1.44</v>
      </c>
      <c r="J54" s="95">
        <v>1.34</v>
      </c>
      <c r="K54" s="96">
        <v>7.46</v>
      </c>
      <c r="L54" s="93">
        <v>14</v>
      </c>
      <c r="M54" s="94">
        <v>1012758</v>
      </c>
      <c r="N54" s="94">
        <v>1300528.6399999999</v>
      </c>
    </row>
    <row r="55" spans="1:30" ht="12.95" customHeight="1">
      <c r="A55" s="57"/>
      <c r="B55" s="215" t="s">
        <v>90</v>
      </c>
      <c r="C55" s="216"/>
      <c r="D55" s="209"/>
      <c r="E55" s="210"/>
      <c r="F55" s="210"/>
      <c r="G55" s="210"/>
      <c r="H55" s="210"/>
      <c r="I55" s="210"/>
      <c r="J55" s="210"/>
      <c r="K55" s="211"/>
      <c r="L55" s="64">
        <f>SUM(L53:L54)</f>
        <v>20</v>
      </c>
      <c r="M55" s="64">
        <f>SUM(M53:M54)</f>
        <v>1516228</v>
      </c>
      <c r="N55" s="64">
        <f>SUM(N53:N54)</f>
        <v>2760765.1399999997</v>
      </c>
    </row>
    <row r="56" spans="1:30" ht="12.95" customHeight="1">
      <c r="A56" s="57"/>
      <c r="B56" s="212" t="s">
        <v>31</v>
      </c>
      <c r="C56" s="213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4"/>
    </row>
    <row r="57" spans="1:30" ht="12.95" customHeight="1">
      <c r="A57" s="57"/>
      <c r="B57" s="46" t="s">
        <v>233</v>
      </c>
      <c r="C57" s="58" t="s">
        <v>234</v>
      </c>
      <c r="D57" s="95">
        <v>25.33</v>
      </c>
      <c r="E57" s="95">
        <v>25.37</v>
      </c>
      <c r="F57" s="95">
        <v>25.33</v>
      </c>
      <c r="G57" s="95">
        <v>25.34</v>
      </c>
      <c r="H57" s="95">
        <v>25.33</v>
      </c>
      <c r="I57" s="95">
        <v>25.37</v>
      </c>
      <c r="J57" s="95">
        <v>25.33</v>
      </c>
      <c r="K57" s="96">
        <v>0.16</v>
      </c>
      <c r="L57" s="93">
        <v>11</v>
      </c>
      <c r="M57" s="94">
        <v>914611</v>
      </c>
      <c r="N57" s="94">
        <v>23174096.629999999</v>
      </c>
    </row>
    <row r="58" spans="1:30" ht="12.95" customHeight="1">
      <c r="A58" s="57"/>
      <c r="B58" s="215" t="s">
        <v>91</v>
      </c>
      <c r="C58" s="216"/>
      <c r="D58" s="209"/>
      <c r="E58" s="210"/>
      <c r="F58" s="210"/>
      <c r="G58" s="210"/>
      <c r="H58" s="210"/>
      <c r="I58" s="210"/>
      <c r="J58" s="210"/>
      <c r="K58" s="211"/>
      <c r="L58" s="64">
        <f>SUM(L57:L57)</f>
        <v>11</v>
      </c>
      <c r="M58" s="64">
        <f>SUM(M57:M57)</f>
        <v>914611</v>
      </c>
      <c r="N58" s="64">
        <f>SUM(N57:N57)</f>
        <v>23174096.629999999</v>
      </c>
    </row>
    <row r="59" spans="1:30" s="51" customFormat="1" ht="14.1" customHeight="1">
      <c r="B59" s="65" t="s">
        <v>117</v>
      </c>
      <c r="C59" s="217"/>
      <c r="D59" s="218"/>
      <c r="E59" s="218"/>
      <c r="F59" s="218"/>
      <c r="G59" s="218"/>
      <c r="H59" s="218"/>
      <c r="I59" s="218"/>
      <c r="J59" s="218"/>
      <c r="K59" s="219"/>
      <c r="L59" s="66">
        <f>L55+L51+L48+L58</f>
        <v>51</v>
      </c>
      <c r="M59" s="66">
        <f t="shared" ref="M59:N59" si="1">M55+M51+M48+M58</f>
        <v>411713268</v>
      </c>
      <c r="N59" s="66">
        <f t="shared" si="1"/>
        <v>107924036.28999999</v>
      </c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</row>
    <row r="60" spans="1:30" s="51" customFormat="1" ht="22.5" customHeight="1">
      <c r="A60" s="50"/>
      <c r="B60" s="220" t="s">
        <v>323</v>
      </c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2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</row>
    <row r="61" spans="1:30" s="51" customFormat="1" ht="44.25" customHeight="1">
      <c r="B61" s="52" t="s">
        <v>15</v>
      </c>
      <c r="C61" s="53" t="s">
        <v>20</v>
      </c>
      <c r="D61" s="53" t="s">
        <v>21</v>
      </c>
      <c r="E61" s="53" t="s">
        <v>22</v>
      </c>
      <c r="F61" s="53" t="s">
        <v>23</v>
      </c>
      <c r="G61" s="53" t="s">
        <v>24</v>
      </c>
      <c r="H61" s="53" t="s">
        <v>25</v>
      </c>
      <c r="I61" s="53" t="s">
        <v>19</v>
      </c>
      <c r="J61" s="53" t="s">
        <v>26</v>
      </c>
      <c r="K61" s="54" t="s">
        <v>27</v>
      </c>
      <c r="L61" s="55" t="s">
        <v>28</v>
      </c>
      <c r="M61" s="55" t="s">
        <v>18</v>
      </c>
      <c r="N61" s="56" t="s">
        <v>7</v>
      </c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</row>
    <row r="62" spans="1:30" ht="15.75">
      <c r="A62" s="57"/>
      <c r="B62" s="212" t="s">
        <v>82</v>
      </c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4"/>
    </row>
    <row r="63" spans="1:30" ht="15.75">
      <c r="A63" s="57"/>
      <c r="B63" s="89" t="s">
        <v>153</v>
      </c>
      <c r="C63" s="90" t="s">
        <v>154</v>
      </c>
      <c r="D63" s="95">
        <v>1.21</v>
      </c>
      <c r="E63" s="95">
        <v>1.21</v>
      </c>
      <c r="F63" s="95">
        <v>1.21</v>
      </c>
      <c r="G63" s="95">
        <v>1.21</v>
      </c>
      <c r="H63" s="95">
        <v>1.24</v>
      </c>
      <c r="I63" s="95">
        <v>1.21</v>
      </c>
      <c r="J63" s="95">
        <v>1.21</v>
      </c>
      <c r="K63" s="96">
        <v>0</v>
      </c>
      <c r="L63" s="93">
        <v>1</v>
      </c>
      <c r="M63" s="94">
        <v>102</v>
      </c>
      <c r="N63" s="94">
        <v>123.42</v>
      </c>
    </row>
    <row r="64" spans="1:30" ht="15.75">
      <c r="A64" s="57"/>
      <c r="B64" s="89" t="s">
        <v>85</v>
      </c>
      <c r="C64" s="90" t="s">
        <v>42</v>
      </c>
      <c r="D64" s="95">
        <v>1.6</v>
      </c>
      <c r="E64" s="95">
        <v>1.6</v>
      </c>
      <c r="F64" s="95">
        <v>1.6</v>
      </c>
      <c r="G64" s="95">
        <v>1.6</v>
      </c>
      <c r="H64" s="95">
        <v>1.66</v>
      </c>
      <c r="I64" s="95">
        <v>1.6</v>
      </c>
      <c r="J64" s="95">
        <v>1.66</v>
      </c>
      <c r="K64" s="96">
        <v>-3.61</v>
      </c>
      <c r="L64" s="93">
        <v>1</v>
      </c>
      <c r="M64" s="94">
        <v>2000</v>
      </c>
      <c r="N64" s="94">
        <v>3200</v>
      </c>
    </row>
    <row r="65" spans="1:30" ht="15.75">
      <c r="A65" s="57"/>
      <c r="B65" s="215" t="s">
        <v>90</v>
      </c>
      <c r="C65" s="216"/>
      <c r="D65" s="209"/>
      <c r="E65" s="210"/>
      <c r="F65" s="210"/>
      <c r="G65" s="210"/>
      <c r="H65" s="210"/>
      <c r="I65" s="210"/>
      <c r="J65" s="210"/>
      <c r="K65" s="211"/>
      <c r="L65" s="64">
        <f>SUM(L63:L64)</f>
        <v>2</v>
      </c>
      <c r="M65" s="64">
        <f>SUM(M63:M64)</f>
        <v>2102</v>
      </c>
      <c r="N65" s="64">
        <f>SUM(N63:N64)</f>
        <v>3323.42</v>
      </c>
    </row>
    <row r="66" spans="1:30" ht="12.95" customHeight="1">
      <c r="A66" s="57"/>
      <c r="B66" s="212" t="s">
        <v>83</v>
      </c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4"/>
    </row>
    <row r="67" spans="1:30" ht="12.95" customHeight="1">
      <c r="A67" s="57"/>
      <c r="B67" s="89" t="s">
        <v>197</v>
      </c>
      <c r="C67" s="90" t="s">
        <v>198</v>
      </c>
      <c r="D67" s="95">
        <v>1.4</v>
      </c>
      <c r="E67" s="95">
        <v>1.4</v>
      </c>
      <c r="F67" s="95">
        <v>1.4</v>
      </c>
      <c r="G67" s="95">
        <v>1.4</v>
      </c>
      <c r="H67" s="95">
        <v>1.4</v>
      </c>
      <c r="I67" s="95">
        <v>1.4</v>
      </c>
      <c r="J67" s="95">
        <v>1.4</v>
      </c>
      <c r="K67" s="96">
        <v>0</v>
      </c>
      <c r="L67" s="93">
        <v>3</v>
      </c>
      <c r="M67" s="94">
        <v>290000</v>
      </c>
      <c r="N67" s="94">
        <v>406000</v>
      </c>
    </row>
    <row r="68" spans="1:30" ht="12.95" customHeight="1">
      <c r="A68" s="57"/>
      <c r="B68" s="89" t="s">
        <v>131</v>
      </c>
      <c r="C68" s="90" t="s">
        <v>132</v>
      </c>
      <c r="D68" s="95">
        <v>1.36</v>
      </c>
      <c r="E68" s="95">
        <v>1.36</v>
      </c>
      <c r="F68" s="95">
        <v>1.36</v>
      </c>
      <c r="G68" s="95">
        <v>1.36</v>
      </c>
      <c r="H68" s="95">
        <v>1.4</v>
      </c>
      <c r="I68" s="95">
        <v>1.36</v>
      </c>
      <c r="J68" s="95">
        <v>1.4</v>
      </c>
      <c r="K68" s="96">
        <v>-2.86</v>
      </c>
      <c r="L68" s="93">
        <v>1</v>
      </c>
      <c r="M68" s="94">
        <v>31336</v>
      </c>
      <c r="N68" s="94">
        <v>42616.959999999999</v>
      </c>
    </row>
    <row r="69" spans="1:30" ht="12.95" customHeight="1">
      <c r="A69" s="57"/>
      <c r="B69" s="89" t="s">
        <v>242</v>
      </c>
      <c r="C69" s="90" t="s">
        <v>241</v>
      </c>
      <c r="D69" s="95">
        <v>1.95</v>
      </c>
      <c r="E69" s="95">
        <v>1.95</v>
      </c>
      <c r="F69" s="95">
        <v>1.87</v>
      </c>
      <c r="G69" s="95">
        <v>1.9</v>
      </c>
      <c r="H69" s="95">
        <v>1.99</v>
      </c>
      <c r="I69" s="95">
        <v>1.87</v>
      </c>
      <c r="J69" s="95">
        <v>1.95</v>
      </c>
      <c r="K69" s="96">
        <v>-4.0999999999999996</v>
      </c>
      <c r="L69" s="93">
        <v>5</v>
      </c>
      <c r="M69" s="94">
        <v>44518</v>
      </c>
      <c r="N69" s="94">
        <v>84683.86</v>
      </c>
    </row>
    <row r="70" spans="1:30" ht="12.95" customHeight="1">
      <c r="A70" s="57"/>
      <c r="B70" s="89" t="s">
        <v>161</v>
      </c>
      <c r="C70" s="90" t="s">
        <v>162</v>
      </c>
      <c r="D70" s="95">
        <v>1.82</v>
      </c>
      <c r="E70" s="95">
        <v>1.88</v>
      </c>
      <c r="F70" s="95">
        <v>1.82</v>
      </c>
      <c r="G70" s="95">
        <v>1.86</v>
      </c>
      <c r="H70" s="95">
        <v>1.8</v>
      </c>
      <c r="I70" s="95">
        <v>1.88</v>
      </c>
      <c r="J70" s="95">
        <v>1.82</v>
      </c>
      <c r="K70" s="96">
        <v>3.3</v>
      </c>
      <c r="L70" s="93">
        <v>3</v>
      </c>
      <c r="M70" s="94">
        <v>71306</v>
      </c>
      <c r="N70" s="94">
        <v>132343.12</v>
      </c>
    </row>
    <row r="71" spans="1:30" ht="12.95" customHeight="1">
      <c r="A71" s="57"/>
      <c r="B71" s="89" t="s">
        <v>38</v>
      </c>
      <c r="C71" s="90" t="s">
        <v>39</v>
      </c>
      <c r="D71" s="95">
        <v>1.29</v>
      </c>
      <c r="E71" s="95">
        <v>1.29</v>
      </c>
      <c r="F71" s="95">
        <v>1.27</v>
      </c>
      <c r="G71" s="95">
        <v>1.28</v>
      </c>
      <c r="H71" s="95">
        <v>1.28</v>
      </c>
      <c r="I71" s="95">
        <v>1.28</v>
      </c>
      <c r="J71" s="95">
        <v>1.29</v>
      </c>
      <c r="K71" s="96">
        <v>-0.78</v>
      </c>
      <c r="L71" s="93">
        <v>7</v>
      </c>
      <c r="M71" s="94">
        <v>1585547</v>
      </c>
      <c r="N71" s="94">
        <v>2034644.69</v>
      </c>
    </row>
    <row r="72" spans="1:30" ht="12.95" customHeight="1">
      <c r="A72" s="57"/>
      <c r="B72" s="215" t="s">
        <v>90</v>
      </c>
      <c r="C72" s="216"/>
      <c r="D72" s="209"/>
      <c r="E72" s="210"/>
      <c r="F72" s="210"/>
      <c r="G72" s="210"/>
      <c r="H72" s="210"/>
      <c r="I72" s="210"/>
      <c r="J72" s="210"/>
      <c r="K72" s="211"/>
      <c r="L72" s="64">
        <f>SUM(L67:L71)</f>
        <v>19</v>
      </c>
      <c r="M72" s="64">
        <f>SUM(M67:M71)</f>
        <v>2022707</v>
      </c>
      <c r="N72" s="64">
        <f>SUM(N67:N71)</f>
        <v>2700288.63</v>
      </c>
    </row>
    <row r="73" spans="1:30" ht="12.95" customHeight="1">
      <c r="A73" s="57"/>
      <c r="B73" s="212" t="s">
        <v>31</v>
      </c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4"/>
    </row>
    <row r="74" spans="1:30" ht="12.95" customHeight="1">
      <c r="A74" s="57"/>
      <c r="B74" s="89" t="s">
        <v>178</v>
      </c>
      <c r="C74" s="90" t="s">
        <v>179</v>
      </c>
      <c r="D74" s="95">
        <v>18.899999999999999</v>
      </c>
      <c r="E74" s="95">
        <v>18.899999999999999</v>
      </c>
      <c r="F74" s="95">
        <v>18.89</v>
      </c>
      <c r="G74" s="95">
        <v>18.899999999999999</v>
      </c>
      <c r="H74" s="95">
        <v>18.89</v>
      </c>
      <c r="I74" s="95">
        <v>18.89</v>
      </c>
      <c r="J74" s="95">
        <v>18.899999999999999</v>
      </c>
      <c r="K74" s="96">
        <v>-0.05</v>
      </c>
      <c r="L74" s="93">
        <v>2</v>
      </c>
      <c r="M74" s="94">
        <v>787</v>
      </c>
      <c r="N74" s="94">
        <v>14871.68</v>
      </c>
    </row>
    <row r="75" spans="1:30" ht="15.75">
      <c r="A75" s="57"/>
      <c r="B75" s="215" t="s">
        <v>91</v>
      </c>
      <c r="C75" s="216"/>
      <c r="D75" s="209"/>
      <c r="E75" s="210"/>
      <c r="F75" s="210"/>
      <c r="G75" s="210"/>
      <c r="H75" s="210"/>
      <c r="I75" s="210"/>
      <c r="J75" s="210"/>
      <c r="K75" s="211"/>
      <c r="L75" s="64">
        <f>SUM(L74:L74)</f>
        <v>2</v>
      </c>
      <c r="M75" s="64">
        <f>SUM(M74:M74)</f>
        <v>787</v>
      </c>
      <c r="N75" s="64">
        <f>SUM(N74:N74)</f>
        <v>14871.68</v>
      </c>
    </row>
    <row r="76" spans="1:30" ht="12.95" customHeight="1">
      <c r="A76" s="57"/>
      <c r="B76" s="212" t="s">
        <v>84</v>
      </c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4"/>
    </row>
    <row r="77" spans="1:30" ht="12.95" customHeight="1">
      <c r="A77" s="57"/>
      <c r="B77" s="101" t="s">
        <v>276</v>
      </c>
      <c r="C77" s="102" t="s">
        <v>277</v>
      </c>
      <c r="D77" s="76">
        <v>5.0999999999999996</v>
      </c>
      <c r="E77" s="76">
        <v>5.61</v>
      </c>
      <c r="F77" s="76">
        <v>5.0999999999999996</v>
      </c>
      <c r="G77" s="76">
        <v>5.51</v>
      </c>
      <c r="H77" s="76">
        <v>5.51</v>
      </c>
      <c r="I77" s="76">
        <v>5.58</v>
      </c>
      <c r="J77" s="76">
        <v>5.41</v>
      </c>
      <c r="K77" s="77">
        <v>3.14</v>
      </c>
      <c r="L77" s="78">
        <v>233</v>
      </c>
      <c r="M77" s="79">
        <v>32233784</v>
      </c>
      <c r="N77" s="79">
        <v>177757217.78</v>
      </c>
    </row>
    <row r="78" spans="1:30" ht="12.75" customHeight="1">
      <c r="A78" s="57"/>
      <c r="B78" s="215" t="s">
        <v>267</v>
      </c>
      <c r="C78" s="216"/>
      <c r="D78" s="209"/>
      <c r="E78" s="210"/>
      <c r="F78" s="210"/>
      <c r="G78" s="210"/>
      <c r="H78" s="210"/>
      <c r="I78" s="210"/>
      <c r="J78" s="210"/>
      <c r="K78" s="211"/>
      <c r="L78" s="63">
        <f>SUM(L77)</f>
        <v>233</v>
      </c>
      <c r="M78" s="60">
        <f>SUM(M77)</f>
        <v>32233784</v>
      </c>
      <c r="N78" s="60">
        <f>SUM(N77)</f>
        <v>177757217.78</v>
      </c>
    </row>
    <row r="79" spans="1:30" s="51" customFormat="1" ht="12.95" customHeight="1">
      <c r="B79" s="65" t="s">
        <v>70</v>
      </c>
      <c r="C79" s="217"/>
      <c r="D79" s="218"/>
      <c r="E79" s="218"/>
      <c r="F79" s="218"/>
      <c r="G79" s="218"/>
      <c r="H79" s="218"/>
      <c r="I79" s="218"/>
      <c r="J79" s="218"/>
      <c r="K79" s="219"/>
      <c r="L79" s="66">
        <f>L72+L65+L75+L78</f>
        <v>256</v>
      </c>
      <c r="M79" s="66">
        <f>M72+M65+M75+M78</f>
        <v>34259380</v>
      </c>
      <c r="N79" s="66">
        <f>N72+N65+N75+N78</f>
        <v>180475701.50999999</v>
      </c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</row>
    <row r="80" spans="1:30" s="51" customFormat="1" ht="12.95" customHeight="1">
      <c r="B80" s="65" t="s">
        <v>40</v>
      </c>
      <c r="C80" s="217"/>
      <c r="D80" s="218"/>
      <c r="E80" s="218"/>
      <c r="F80" s="218"/>
      <c r="G80" s="218"/>
      <c r="H80" s="218"/>
      <c r="I80" s="218"/>
      <c r="J80" s="218"/>
      <c r="K80" s="219"/>
      <c r="L80" s="66">
        <f>L79+L59+L43</f>
        <v>1202</v>
      </c>
      <c r="M80" s="66">
        <f>M79+M59+M43</f>
        <v>840881112</v>
      </c>
      <c r="N80" s="66">
        <f>N79+N59+N43</f>
        <v>905977789.59000003</v>
      </c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</row>
    <row r="81" spans="1:30" ht="12.95" customHeight="1">
      <c r="A81" s="57"/>
      <c r="N81" s="70"/>
    </row>
    <row r="82" spans="1:30" s="51" customFormat="1" ht="18.75" customHeight="1">
      <c r="B82" s="57"/>
      <c r="C82" s="67"/>
      <c r="D82" s="57"/>
      <c r="E82" s="57"/>
      <c r="F82" s="57"/>
      <c r="G82" s="57"/>
      <c r="H82" s="57"/>
      <c r="I82" s="57"/>
      <c r="J82" s="68"/>
      <c r="K82" s="69"/>
      <c r="L82" s="70"/>
      <c r="M82" s="70"/>
      <c r="N82" s="71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</row>
    <row r="83" spans="1:30" s="51" customFormat="1" ht="18.75" customHeight="1">
      <c r="B83" s="57"/>
      <c r="C83" s="67"/>
      <c r="D83" s="57"/>
      <c r="E83" s="57"/>
      <c r="F83" s="57"/>
      <c r="G83" s="57"/>
      <c r="H83" s="57"/>
      <c r="I83" s="57"/>
      <c r="J83" s="68"/>
      <c r="K83" s="69"/>
      <c r="L83" s="70"/>
      <c r="M83" s="70"/>
      <c r="N83" s="71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</row>
    <row r="84" spans="1:30" ht="12.95" customHeight="1">
      <c r="A84" s="57"/>
    </row>
  </sheetData>
  <mergeCells count="49">
    <mergeCell ref="B28:C28"/>
    <mergeCell ref="D78:K78"/>
    <mergeCell ref="B1:N1"/>
    <mergeCell ref="D37:K37"/>
    <mergeCell ref="B37:C37"/>
    <mergeCell ref="C43:K43"/>
    <mergeCell ref="B38:N38"/>
    <mergeCell ref="D42:K42"/>
    <mergeCell ref="B42:C42"/>
    <mergeCell ref="D17:K17"/>
    <mergeCell ref="B17:C17"/>
    <mergeCell ref="B3:N3"/>
    <mergeCell ref="B18:N18"/>
    <mergeCell ref="B21:C21"/>
    <mergeCell ref="D21:K21"/>
    <mergeCell ref="B29:N29"/>
    <mergeCell ref="B25:N25"/>
    <mergeCell ref="B58:C58"/>
    <mergeCell ref="D58:K58"/>
    <mergeCell ref="C80:K80"/>
    <mergeCell ref="B60:N60"/>
    <mergeCell ref="C79:K79"/>
    <mergeCell ref="B66:N66"/>
    <mergeCell ref="B72:C72"/>
    <mergeCell ref="D72:K72"/>
    <mergeCell ref="B62:N62"/>
    <mergeCell ref="B65:C65"/>
    <mergeCell ref="D65:K65"/>
    <mergeCell ref="B73:N73"/>
    <mergeCell ref="B75:C75"/>
    <mergeCell ref="D75:K75"/>
    <mergeCell ref="B76:N76"/>
    <mergeCell ref="B78:C78"/>
    <mergeCell ref="D28:K28"/>
    <mergeCell ref="B22:N22"/>
    <mergeCell ref="B24:C24"/>
    <mergeCell ref="D24:K24"/>
    <mergeCell ref="C59:K59"/>
    <mergeCell ref="B44:N44"/>
    <mergeCell ref="B55:C55"/>
    <mergeCell ref="D55:K55"/>
    <mergeCell ref="B52:N52"/>
    <mergeCell ref="B49:N49"/>
    <mergeCell ref="B51:C51"/>
    <mergeCell ref="D51:K51"/>
    <mergeCell ref="B46:N46"/>
    <mergeCell ref="B48:C48"/>
    <mergeCell ref="D48:K48"/>
    <mergeCell ref="B56:N56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1"/>
  <sheetViews>
    <sheetView zoomScale="130" zoomScaleNormal="130" workbookViewId="0">
      <selection activeCell="D11" sqref="D11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23" t="s">
        <v>320</v>
      </c>
      <c r="B1" s="223"/>
      <c r="C1" s="223"/>
      <c r="D1" s="223"/>
    </row>
    <row r="2" spans="1:4" ht="13.9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3.9" customHeight="1">
      <c r="A3" s="224" t="s">
        <v>29</v>
      </c>
      <c r="B3" s="225"/>
      <c r="C3" s="225"/>
      <c r="D3" s="226"/>
    </row>
    <row r="4" spans="1:4" ht="13.9" customHeight="1">
      <c r="A4" s="101" t="s">
        <v>287</v>
      </c>
      <c r="B4" s="102" t="s">
        <v>288</v>
      </c>
      <c r="C4" s="95">
        <v>1.75</v>
      </c>
      <c r="D4" s="95">
        <v>1.75</v>
      </c>
    </row>
    <row r="5" spans="1:4" ht="13.9" customHeight="1">
      <c r="A5" s="101" t="s">
        <v>307</v>
      </c>
      <c r="B5" s="102" t="s">
        <v>308</v>
      </c>
      <c r="C5" s="95">
        <v>0.35</v>
      </c>
      <c r="D5" s="95">
        <v>0.35</v>
      </c>
    </row>
    <row r="6" spans="1:4" ht="13.9" customHeight="1">
      <c r="A6" s="101" t="s">
        <v>261</v>
      </c>
      <c r="B6" s="102" t="s">
        <v>262</v>
      </c>
      <c r="C6" s="95">
        <v>1.35</v>
      </c>
      <c r="D6" s="95">
        <v>1.35</v>
      </c>
    </row>
    <row r="7" spans="1:4" ht="13.9" customHeight="1">
      <c r="A7" s="101" t="s">
        <v>176</v>
      </c>
      <c r="B7" s="102" t="s">
        <v>177</v>
      </c>
      <c r="C7" s="95">
        <v>1</v>
      </c>
      <c r="D7" s="95">
        <v>1</v>
      </c>
    </row>
    <row r="8" spans="1:4" ht="13.9" customHeight="1">
      <c r="A8" s="101" t="s">
        <v>175</v>
      </c>
      <c r="B8" s="102" t="s">
        <v>133</v>
      </c>
      <c r="C8" s="95">
        <v>0.15</v>
      </c>
      <c r="D8" s="95">
        <v>0.15</v>
      </c>
    </row>
    <row r="9" spans="1:4" ht="13.9" customHeight="1">
      <c r="A9" s="46" t="s">
        <v>139</v>
      </c>
      <c r="B9" s="58" t="s">
        <v>140</v>
      </c>
      <c r="C9" s="95">
        <v>0.95</v>
      </c>
      <c r="D9" s="95">
        <v>0.95</v>
      </c>
    </row>
    <row r="10" spans="1:4" ht="13.9" customHeight="1">
      <c r="A10" s="224" t="s">
        <v>93</v>
      </c>
      <c r="B10" s="225"/>
      <c r="C10" s="225"/>
      <c r="D10" s="226"/>
    </row>
    <row r="11" spans="1:4" ht="13.9" customHeight="1">
      <c r="A11" s="46" t="s">
        <v>282</v>
      </c>
      <c r="B11" s="58" t="s">
        <v>283</v>
      </c>
      <c r="C11" s="76">
        <v>0.61</v>
      </c>
      <c r="D11" s="76">
        <v>0.6</v>
      </c>
    </row>
    <row r="12" spans="1:4" ht="13.9" customHeight="1">
      <c r="A12" s="46" t="s">
        <v>215</v>
      </c>
      <c r="B12" s="58" t="s">
        <v>216</v>
      </c>
      <c r="C12" s="95">
        <v>0.72</v>
      </c>
      <c r="D12" s="95">
        <v>0.72</v>
      </c>
    </row>
    <row r="13" spans="1:4" ht="13.9" customHeight="1">
      <c r="A13" s="227" t="s">
        <v>82</v>
      </c>
      <c r="B13" s="228"/>
      <c r="C13" s="228"/>
      <c r="D13" s="229"/>
    </row>
    <row r="14" spans="1:4" ht="13.9" customHeight="1">
      <c r="A14" s="46" t="s">
        <v>259</v>
      </c>
      <c r="B14" s="58" t="s">
        <v>260</v>
      </c>
      <c r="C14" s="76">
        <v>0.69</v>
      </c>
      <c r="D14" s="76">
        <v>0.69</v>
      </c>
    </row>
    <row r="15" spans="1:4" ht="13.9" customHeight="1">
      <c r="A15" s="46" t="s">
        <v>95</v>
      </c>
      <c r="B15" s="58" t="s">
        <v>94</v>
      </c>
      <c r="C15" s="76">
        <v>7</v>
      </c>
      <c r="D15" s="95">
        <v>7</v>
      </c>
    </row>
    <row r="16" spans="1:4" ht="13.9" customHeight="1">
      <c r="A16" s="46" t="s">
        <v>135</v>
      </c>
      <c r="B16" s="58" t="s">
        <v>136</v>
      </c>
      <c r="C16" s="76">
        <v>0.54</v>
      </c>
      <c r="D16" s="76">
        <v>0.54</v>
      </c>
    </row>
    <row r="17" spans="1:4" ht="13.9" customHeight="1">
      <c r="A17" s="227" t="s">
        <v>83</v>
      </c>
      <c r="B17" s="228"/>
      <c r="C17" s="228"/>
      <c r="D17" s="229"/>
    </row>
    <row r="18" spans="1:4" ht="13.9" customHeight="1">
      <c r="A18" s="101" t="s">
        <v>96</v>
      </c>
      <c r="B18" s="102" t="s">
        <v>97</v>
      </c>
      <c r="C18" s="95">
        <v>5.04</v>
      </c>
      <c r="D18" s="95">
        <v>5.04</v>
      </c>
    </row>
    <row r="19" spans="1:4" ht="13.9" customHeight="1">
      <c r="A19" s="224" t="s">
        <v>31</v>
      </c>
      <c r="B19" s="225"/>
      <c r="C19" s="225"/>
      <c r="D19" s="226"/>
    </row>
    <row r="20" spans="1:4" ht="13.9" customHeight="1">
      <c r="A20" s="101" t="s">
        <v>226</v>
      </c>
      <c r="B20" s="102" t="s">
        <v>225</v>
      </c>
      <c r="C20" s="95">
        <v>9.5</v>
      </c>
      <c r="D20" s="95">
        <v>9.5</v>
      </c>
    </row>
    <row r="21" spans="1:4" ht="13.9" customHeight="1">
      <c r="A21" s="101" t="s">
        <v>231</v>
      </c>
      <c r="B21" s="102" t="s">
        <v>232</v>
      </c>
      <c r="C21" s="95">
        <v>13.75</v>
      </c>
      <c r="D21" s="95">
        <v>13.75</v>
      </c>
    </row>
    <row r="22" spans="1:4" ht="13.9" customHeight="1">
      <c r="A22" s="46" t="s">
        <v>169</v>
      </c>
      <c r="B22" s="58" t="s">
        <v>170</v>
      </c>
      <c r="C22" s="95">
        <v>102</v>
      </c>
      <c r="D22" s="95">
        <v>102</v>
      </c>
    </row>
    <row r="23" spans="1:4" ht="13.9" customHeight="1">
      <c r="A23" s="224" t="s">
        <v>84</v>
      </c>
      <c r="B23" s="225"/>
      <c r="C23" s="225"/>
      <c r="D23" s="226"/>
    </row>
    <row r="24" spans="1:4" ht="13.9" customHeight="1">
      <c r="A24" s="101" t="s">
        <v>211</v>
      </c>
      <c r="B24" s="102" t="s">
        <v>212</v>
      </c>
      <c r="C24" s="95">
        <v>7.7</v>
      </c>
      <c r="D24" s="95">
        <v>7.7</v>
      </c>
    </row>
    <row r="25" spans="1:4" ht="13.9" customHeight="1">
      <c r="A25" s="101" t="s">
        <v>86</v>
      </c>
      <c r="B25" s="102" t="s">
        <v>43</v>
      </c>
      <c r="C25" s="95">
        <v>0.38</v>
      </c>
      <c r="D25" s="95">
        <v>0.36</v>
      </c>
    </row>
    <row r="26" spans="1:4" ht="13.9" customHeight="1">
      <c r="A26" s="46" t="s">
        <v>145</v>
      </c>
      <c r="B26" s="58" t="s">
        <v>146</v>
      </c>
      <c r="C26" s="95">
        <v>2.11</v>
      </c>
      <c r="D26" s="95">
        <v>2.11</v>
      </c>
    </row>
    <row r="27" spans="1:4" ht="13.9" customHeight="1">
      <c r="A27" s="46" t="s">
        <v>304</v>
      </c>
      <c r="B27" s="58" t="s">
        <v>305</v>
      </c>
      <c r="C27" s="95">
        <v>11</v>
      </c>
      <c r="D27" s="95">
        <v>11</v>
      </c>
    </row>
    <row r="28" spans="1:4" ht="13.9" customHeight="1">
      <c r="A28" s="46" t="s">
        <v>217</v>
      </c>
      <c r="B28" s="58" t="s">
        <v>218</v>
      </c>
      <c r="C28" s="76">
        <v>5.99</v>
      </c>
      <c r="D28" s="76">
        <v>5.99</v>
      </c>
    </row>
    <row r="29" spans="1:4" ht="13.9" customHeight="1">
      <c r="A29" s="72" t="s">
        <v>41</v>
      </c>
      <c r="B29" s="72" t="s">
        <v>20</v>
      </c>
      <c r="C29" s="72" t="s">
        <v>92</v>
      </c>
      <c r="D29" s="72" t="s">
        <v>19</v>
      </c>
    </row>
    <row r="30" spans="1:4" ht="13.9" customHeight="1">
      <c r="A30" s="227" t="s">
        <v>29</v>
      </c>
      <c r="B30" s="228"/>
      <c r="C30" s="228"/>
      <c r="D30" s="229"/>
    </row>
    <row r="31" spans="1:4" ht="13.9" customHeight="1">
      <c r="A31" s="101" t="s">
        <v>302</v>
      </c>
      <c r="B31" s="102" t="s">
        <v>303</v>
      </c>
      <c r="C31" s="95">
        <v>0.85</v>
      </c>
      <c r="D31" s="95">
        <v>0.85</v>
      </c>
    </row>
    <row r="32" spans="1:4" ht="13.9" customHeight="1">
      <c r="A32" s="101" t="s">
        <v>158</v>
      </c>
      <c r="B32" s="102" t="s">
        <v>157</v>
      </c>
      <c r="C32" s="95">
        <v>0.24</v>
      </c>
      <c r="D32" s="95">
        <v>0.24</v>
      </c>
    </row>
    <row r="33" spans="1:4" ht="13.9" customHeight="1">
      <c r="A33" s="101" t="s">
        <v>280</v>
      </c>
      <c r="B33" s="102" t="s">
        <v>281</v>
      </c>
      <c r="C33" s="95">
        <v>1</v>
      </c>
      <c r="D33" s="95">
        <v>1</v>
      </c>
    </row>
    <row r="34" spans="1:4" ht="13.9" customHeight="1">
      <c r="A34" s="46" t="s">
        <v>223</v>
      </c>
      <c r="B34" s="58" t="s">
        <v>224</v>
      </c>
      <c r="C34" s="95">
        <v>0.27</v>
      </c>
      <c r="D34" s="95">
        <v>0.27</v>
      </c>
    </row>
    <row r="35" spans="1:4" ht="13.9" customHeight="1">
      <c r="A35" s="46" t="s">
        <v>245</v>
      </c>
      <c r="B35" s="58" t="s">
        <v>246</v>
      </c>
      <c r="C35" s="95">
        <v>0.05</v>
      </c>
      <c r="D35" s="95">
        <v>0.05</v>
      </c>
    </row>
    <row r="36" spans="1:4" ht="13.9" customHeight="1">
      <c r="A36" s="46" t="s">
        <v>205</v>
      </c>
      <c r="B36" s="58" t="s">
        <v>206</v>
      </c>
      <c r="C36" s="95">
        <v>7.0000000000000007E-2</v>
      </c>
      <c r="D36" s="95">
        <v>7.0000000000000007E-2</v>
      </c>
    </row>
    <row r="37" spans="1:4" ht="13.9" customHeight="1">
      <c r="A37" s="46" t="s">
        <v>278</v>
      </c>
      <c r="B37" s="58" t="s">
        <v>279</v>
      </c>
      <c r="C37" s="76">
        <v>0.11</v>
      </c>
      <c r="D37" s="95">
        <v>0.11</v>
      </c>
    </row>
    <row r="38" spans="1:4" ht="13.9" customHeight="1">
      <c r="A38" s="46" t="s">
        <v>263</v>
      </c>
      <c r="B38" s="58" t="s">
        <v>264</v>
      </c>
      <c r="C38" s="76">
        <v>1</v>
      </c>
      <c r="D38" s="95">
        <v>1</v>
      </c>
    </row>
    <row r="39" spans="1:4" ht="13.9" customHeight="1">
      <c r="A39" s="46" t="s">
        <v>280</v>
      </c>
      <c r="B39" s="58" t="s">
        <v>281</v>
      </c>
      <c r="C39" s="95">
        <v>1</v>
      </c>
      <c r="D39" s="95">
        <v>1</v>
      </c>
    </row>
    <row r="40" spans="1:4" ht="13.9" customHeight="1">
      <c r="A40" s="101" t="s">
        <v>268</v>
      </c>
      <c r="B40" s="102" t="s">
        <v>269</v>
      </c>
      <c r="C40" s="95">
        <v>1.01</v>
      </c>
      <c r="D40" s="95">
        <v>1.01</v>
      </c>
    </row>
    <row r="41" spans="1:4" ht="13.9" customHeight="1">
      <c r="A41" s="101" t="s">
        <v>213</v>
      </c>
      <c r="B41" s="102" t="s">
        <v>214</v>
      </c>
      <c r="C41" s="95">
        <v>1.05</v>
      </c>
      <c r="D41" s="95">
        <v>1.05</v>
      </c>
    </row>
    <row r="42" spans="1:4" ht="13.9" customHeight="1">
      <c r="A42" s="46" t="s">
        <v>182</v>
      </c>
      <c r="B42" s="58" t="s">
        <v>183</v>
      </c>
      <c r="C42" s="81">
        <v>1</v>
      </c>
      <c r="D42" s="86">
        <v>1</v>
      </c>
    </row>
    <row r="43" spans="1:4" ht="13.9" customHeight="1">
      <c r="A43" s="84" t="s">
        <v>171</v>
      </c>
      <c r="B43" s="85" t="s">
        <v>172</v>
      </c>
      <c r="C43" s="81">
        <v>1</v>
      </c>
      <c r="D43" s="81">
        <v>1</v>
      </c>
    </row>
    <row r="44" spans="1:4" ht="13.9" customHeight="1">
      <c r="A44" s="46" t="s">
        <v>147</v>
      </c>
      <c r="B44" s="58" t="s">
        <v>148</v>
      </c>
      <c r="C44" s="81">
        <v>0.75</v>
      </c>
      <c r="D44" s="81">
        <v>0.75</v>
      </c>
    </row>
    <row r="45" spans="1:4" ht="13.9" customHeight="1">
      <c r="A45" s="46" t="s">
        <v>129</v>
      </c>
      <c r="B45" s="58" t="s">
        <v>130</v>
      </c>
      <c r="C45" s="81">
        <v>1</v>
      </c>
      <c r="D45" s="81">
        <v>1</v>
      </c>
    </row>
    <row r="46" spans="1:4" ht="13.9" customHeight="1">
      <c r="A46" s="46" t="s">
        <v>98</v>
      </c>
      <c r="B46" s="58" t="s">
        <v>99</v>
      </c>
      <c r="C46" s="81">
        <v>0.94</v>
      </c>
      <c r="D46" s="81">
        <v>0.94</v>
      </c>
    </row>
    <row r="47" spans="1:4" ht="13.9" customHeight="1">
      <c r="A47" s="82" t="s">
        <v>163</v>
      </c>
      <c r="B47" s="83" t="s">
        <v>164</v>
      </c>
      <c r="C47" s="81">
        <v>1</v>
      </c>
      <c r="D47" s="81">
        <v>1</v>
      </c>
    </row>
    <row r="48" spans="1:4" ht="13.9" customHeight="1">
      <c r="A48" s="227" t="s">
        <v>134</v>
      </c>
      <c r="B48" s="228"/>
      <c r="C48" s="228"/>
      <c r="D48" s="229"/>
    </row>
    <row r="49" spans="1:4" ht="13.9" customHeight="1">
      <c r="A49" s="46" t="s">
        <v>194</v>
      </c>
      <c r="B49" s="58" t="s">
        <v>193</v>
      </c>
      <c r="C49" s="95">
        <v>0.69</v>
      </c>
      <c r="D49" s="95">
        <v>0.69</v>
      </c>
    </row>
    <row r="50" spans="1:4" ht="13.9" customHeight="1">
      <c r="A50" s="101" t="s">
        <v>309</v>
      </c>
      <c r="B50" s="102" t="s">
        <v>310</v>
      </c>
      <c r="C50" s="95">
        <v>1.26</v>
      </c>
      <c r="D50" s="95">
        <v>1.26</v>
      </c>
    </row>
    <row r="51" spans="1:4" ht="13.9" customHeight="1">
      <c r="A51" s="227" t="s">
        <v>82</v>
      </c>
      <c r="B51" s="228"/>
      <c r="C51" s="228"/>
      <c r="D51" s="229"/>
    </row>
    <row r="52" spans="1:4" ht="13.9" customHeight="1">
      <c r="A52" s="46" t="s">
        <v>33</v>
      </c>
      <c r="B52" s="58" t="s">
        <v>34</v>
      </c>
      <c r="C52" s="95">
        <v>1.65</v>
      </c>
      <c r="D52" s="95">
        <v>1.65</v>
      </c>
    </row>
    <row r="53" spans="1:4" ht="13.9" customHeight="1">
      <c r="A53" s="101" t="s">
        <v>252</v>
      </c>
      <c r="B53" s="102" t="s">
        <v>253</v>
      </c>
      <c r="C53" s="95">
        <v>1</v>
      </c>
      <c r="D53" s="95">
        <v>1</v>
      </c>
    </row>
    <row r="54" spans="1:4" ht="13.9" customHeight="1">
      <c r="A54" s="227" t="s">
        <v>83</v>
      </c>
      <c r="B54" s="228"/>
      <c r="C54" s="228"/>
      <c r="D54" s="229"/>
    </row>
    <row r="55" spans="1:4" ht="13.9" customHeight="1">
      <c r="A55" s="89" t="s">
        <v>200</v>
      </c>
      <c r="B55" s="90" t="s">
        <v>199</v>
      </c>
      <c r="C55" s="95">
        <v>3</v>
      </c>
      <c r="D55" s="95">
        <v>3</v>
      </c>
    </row>
    <row r="56" spans="1:4" ht="13.9" customHeight="1">
      <c r="A56" s="101" t="s">
        <v>236</v>
      </c>
      <c r="B56" s="102" t="s">
        <v>235</v>
      </c>
      <c r="C56" s="95">
        <v>100</v>
      </c>
      <c r="D56" s="95">
        <v>100</v>
      </c>
    </row>
    <row r="57" spans="1:4" ht="13.9" customHeight="1">
      <c r="A57" s="72" t="s">
        <v>41</v>
      </c>
      <c r="B57" s="72" t="s">
        <v>20</v>
      </c>
      <c r="C57" s="72" t="s">
        <v>92</v>
      </c>
      <c r="D57" s="72" t="s">
        <v>19</v>
      </c>
    </row>
    <row r="58" spans="1:4" ht="13.9" customHeight="1">
      <c r="A58" s="224" t="s">
        <v>83</v>
      </c>
      <c r="B58" s="225"/>
      <c r="C58" s="225"/>
      <c r="D58" s="226"/>
    </row>
    <row r="59" spans="1:4" ht="13.9" customHeight="1">
      <c r="A59" s="89" t="s">
        <v>100</v>
      </c>
      <c r="B59" s="90" t="s">
        <v>101</v>
      </c>
      <c r="C59" s="95">
        <v>1.4</v>
      </c>
      <c r="D59" s="95">
        <v>1.4</v>
      </c>
    </row>
    <row r="60" spans="1:4" ht="13.9" customHeight="1">
      <c r="A60" s="224" t="s">
        <v>31</v>
      </c>
      <c r="B60" s="225"/>
      <c r="C60" s="225"/>
      <c r="D60" s="226"/>
    </row>
    <row r="61" spans="1:4" ht="13.9" customHeight="1">
      <c r="A61" s="89" t="s">
        <v>237</v>
      </c>
      <c r="B61" s="90" t="s">
        <v>238</v>
      </c>
      <c r="C61" s="95">
        <v>25.06</v>
      </c>
      <c r="D61" s="95">
        <v>24.3</v>
      </c>
    </row>
  </sheetData>
  <mergeCells count="13">
    <mergeCell ref="A60:D60"/>
    <mergeCell ref="A48:D48"/>
    <mergeCell ref="A10:D10"/>
    <mergeCell ref="A58:D58"/>
    <mergeCell ref="A54:D54"/>
    <mergeCell ref="A51:D51"/>
    <mergeCell ref="A1:D1"/>
    <mergeCell ref="A3:D3"/>
    <mergeCell ref="A23:D23"/>
    <mergeCell ref="A30:D30"/>
    <mergeCell ref="A17:D17"/>
    <mergeCell ref="A19:D19"/>
    <mergeCell ref="A13:D13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84"/>
  <sheetViews>
    <sheetView topLeftCell="A13" zoomScale="115" zoomScaleNormal="115" workbookViewId="0">
      <selection activeCell="D9" sqref="D9:F11"/>
    </sheetView>
  </sheetViews>
  <sheetFormatPr defaultRowHeight="15.75"/>
  <cols>
    <col min="1" max="1" width="3" style="117" customWidth="1"/>
    <col min="2" max="2" width="35.140625" style="117" customWidth="1"/>
    <col min="3" max="3" width="8.7109375" style="118" customWidth="1"/>
    <col min="4" max="4" width="22.140625" style="119" customWidth="1"/>
    <col min="5" max="5" width="19.28515625" style="120" customWidth="1"/>
    <col min="6" max="6" width="17.7109375" style="120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 customHeight="1">
      <c r="B1" s="232" t="s">
        <v>0</v>
      </c>
      <c r="C1" s="232"/>
      <c r="D1" s="232"/>
      <c r="E1" s="232"/>
      <c r="F1" s="123"/>
      <c r="H1" s="124"/>
      <c r="I1" s="124"/>
    </row>
    <row r="2" spans="1:9" ht="18" customHeight="1">
      <c r="B2" s="232" t="s">
        <v>326</v>
      </c>
      <c r="C2" s="232"/>
      <c r="D2" s="232"/>
      <c r="E2" s="232"/>
      <c r="F2" s="232"/>
      <c r="H2" s="124"/>
      <c r="I2" s="124"/>
    </row>
    <row r="3" spans="1:9" ht="18" customHeight="1">
      <c r="B3" s="122" t="s">
        <v>327</v>
      </c>
      <c r="C3" s="125"/>
      <c r="D3" s="126"/>
      <c r="E3" s="123"/>
      <c r="F3" s="123"/>
      <c r="H3" s="124"/>
      <c r="I3" s="124"/>
    </row>
    <row r="4" spans="1:9" ht="18" customHeight="1">
      <c r="B4" s="122"/>
      <c r="C4" s="125"/>
      <c r="D4" s="126"/>
      <c r="E4" s="123"/>
      <c r="F4" s="123"/>
      <c r="H4" s="124"/>
      <c r="I4" s="124"/>
    </row>
    <row r="5" spans="1:9" ht="18" customHeight="1">
      <c r="B5" s="122"/>
      <c r="C5" s="125"/>
      <c r="D5" s="126"/>
      <c r="E5" s="123"/>
      <c r="F5" s="123"/>
      <c r="H5" s="124"/>
      <c r="I5" s="124"/>
    </row>
    <row r="6" spans="1:9" ht="17.100000000000001" customHeight="1">
      <c r="B6" s="233" t="s">
        <v>328</v>
      </c>
      <c r="C6" s="234"/>
      <c r="D6" s="234"/>
      <c r="E6" s="127"/>
      <c r="F6" s="127"/>
      <c r="H6" s="124"/>
      <c r="I6" s="124"/>
    </row>
    <row r="7" spans="1:9" ht="32.25" customHeight="1">
      <c r="B7" s="128" t="s">
        <v>41</v>
      </c>
      <c r="C7" s="129" t="s">
        <v>20</v>
      </c>
      <c r="D7" s="130" t="s">
        <v>329</v>
      </c>
      <c r="E7" s="131" t="s">
        <v>330</v>
      </c>
      <c r="F7" s="131" t="s">
        <v>331</v>
      </c>
      <c r="H7" s="124"/>
      <c r="I7" s="124"/>
    </row>
    <row r="8" spans="1:9" ht="17.100000000000001" customHeight="1">
      <c r="B8" s="235" t="s">
        <v>29</v>
      </c>
      <c r="C8" s="236"/>
      <c r="D8" s="236"/>
      <c r="E8" s="236"/>
      <c r="F8" s="237"/>
    </row>
    <row r="9" spans="1:9" ht="17.100000000000001" customHeight="1">
      <c r="A9" s="118"/>
      <c r="B9" s="132" t="s">
        <v>332</v>
      </c>
      <c r="C9" s="132" t="s">
        <v>296</v>
      </c>
      <c r="D9" s="133">
        <v>1</v>
      </c>
      <c r="E9" s="135">
        <v>250000</v>
      </c>
      <c r="F9" s="135">
        <v>150000</v>
      </c>
    </row>
    <row r="10" spans="1:9">
      <c r="A10" s="134"/>
      <c r="B10" s="135" t="s">
        <v>333</v>
      </c>
      <c r="C10" s="135" t="s">
        <v>220</v>
      </c>
      <c r="D10" s="133">
        <v>1</v>
      </c>
      <c r="E10" s="135">
        <v>700000</v>
      </c>
      <c r="F10" s="135">
        <v>168000</v>
      </c>
    </row>
    <row r="11" spans="1:9" ht="17.100000000000001" customHeight="1">
      <c r="A11" s="118"/>
      <c r="B11" s="136" t="s">
        <v>334</v>
      </c>
      <c r="C11" s="137"/>
      <c r="D11" s="133">
        <f>D9+D10</f>
        <v>2</v>
      </c>
      <c r="E11" s="135">
        <f>E9+E10</f>
        <v>950000</v>
      </c>
      <c r="F11" s="135">
        <f>F9+F10</f>
        <v>318000</v>
      </c>
    </row>
    <row r="12" spans="1:9">
      <c r="A12" s="118"/>
      <c r="B12" s="238" t="s">
        <v>30</v>
      </c>
      <c r="C12" s="239"/>
      <c r="D12" s="239"/>
      <c r="E12" s="239"/>
      <c r="F12" s="240"/>
    </row>
    <row r="13" spans="1:9">
      <c r="A13" s="118"/>
      <c r="B13" s="135" t="s">
        <v>335</v>
      </c>
      <c r="C13" s="135" t="s">
        <v>210</v>
      </c>
      <c r="D13" s="133">
        <v>1</v>
      </c>
      <c r="E13" s="135">
        <v>25900</v>
      </c>
      <c r="F13" s="135">
        <v>414400</v>
      </c>
    </row>
    <row r="14" spans="1:9">
      <c r="A14" s="118"/>
      <c r="B14" s="136" t="s">
        <v>336</v>
      </c>
      <c r="C14" s="137"/>
      <c r="D14" s="133">
        <f>D13</f>
        <v>1</v>
      </c>
      <c r="E14" s="135">
        <f>E13</f>
        <v>25900</v>
      </c>
      <c r="F14" s="135">
        <f>F13</f>
        <v>414400</v>
      </c>
    </row>
    <row r="15" spans="1:9">
      <c r="A15" s="118"/>
      <c r="B15" s="241" t="s">
        <v>40</v>
      </c>
      <c r="C15" s="242"/>
      <c r="D15" s="133">
        <f>D11+D14</f>
        <v>3</v>
      </c>
      <c r="E15" s="135">
        <f>E11+E14</f>
        <v>975900</v>
      </c>
      <c r="F15" s="135">
        <f>F11+F14</f>
        <v>732400</v>
      </c>
    </row>
    <row r="16" spans="1:9">
      <c r="A16" s="118"/>
      <c r="B16" s="138"/>
      <c r="C16" s="138"/>
      <c r="D16" s="139"/>
      <c r="E16" s="140"/>
      <c r="F16" s="140"/>
    </row>
    <row r="17" spans="1:6">
      <c r="A17" s="118"/>
      <c r="B17" s="118"/>
      <c r="D17" s="141"/>
      <c r="E17" s="142"/>
      <c r="F17" s="142"/>
    </row>
    <row r="18" spans="1:6" ht="18.75">
      <c r="A18" s="118"/>
      <c r="B18" s="143" t="s">
        <v>337</v>
      </c>
      <c r="C18" s="144"/>
      <c r="D18" s="145"/>
      <c r="E18" s="146"/>
      <c r="F18" s="147"/>
    </row>
    <row r="19" spans="1:6" ht="31.5">
      <c r="A19" s="118"/>
      <c r="B19" s="148" t="s">
        <v>41</v>
      </c>
      <c r="C19" s="129" t="s">
        <v>20</v>
      </c>
      <c r="D19" s="149" t="s">
        <v>329</v>
      </c>
      <c r="E19" s="150" t="s">
        <v>330</v>
      </c>
      <c r="F19" s="150" t="s">
        <v>331</v>
      </c>
    </row>
    <row r="20" spans="1:6">
      <c r="A20" s="118"/>
      <c r="B20" s="235" t="s">
        <v>29</v>
      </c>
      <c r="C20" s="236"/>
      <c r="D20" s="236"/>
      <c r="E20" s="236"/>
      <c r="F20" s="237"/>
    </row>
    <row r="21" spans="1:6" ht="17.100000000000001" customHeight="1">
      <c r="A21" s="134"/>
      <c r="B21" s="135" t="s">
        <v>338</v>
      </c>
      <c r="C21" s="135" t="s">
        <v>204</v>
      </c>
      <c r="D21" s="133">
        <v>6</v>
      </c>
      <c r="E21" s="135">
        <v>201000</v>
      </c>
      <c r="F21" s="135">
        <v>623100</v>
      </c>
    </row>
    <row r="22" spans="1:6" ht="17.100000000000001" customHeight="1">
      <c r="A22" s="134"/>
      <c r="B22" s="135" t="s">
        <v>339</v>
      </c>
      <c r="C22" s="135" t="s">
        <v>202</v>
      </c>
      <c r="D22" s="133">
        <v>14</v>
      </c>
      <c r="E22" s="135">
        <v>2097260</v>
      </c>
      <c r="F22" s="135">
        <v>8368067.4000000004</v>
      </c>
    </row>
    <row r="23" spans="1:6" ht="17.100000000000001" customHeight="1">
      <c r="A23" s="134"/>
      <c r="B23" s="135" t="s">
        <v>340</v>
      </c>
      <c r="C23" s="135" t="s">
        <v>190</v>
      </c>
      <c r="D23" s="133">
        <v>3</v>
      </c>
      <c r="E23" s="135">
        <v>153696</v>
      </c>
      <c r="F23" s="135">
        <v>326070.26</v>
      </c>
    </row>
    <row r="24" spans="1:6">
      <c r="A24" s="134"/>
      <c r="B24" s="151" t="s">
        <v>334</v>
      </c>
      <c r="C24" s="152"/>
      <c r="D24" s="133">
        <f>D21+D22+D23</f>
        <v>23</v>
      </c>
      <c r="E24" s="135">
        <f>E21+E22+E23</f>
        <v>2451956</v>
      </c>
      <c r="F24" s="135">
        <f>F21+F22+F23</f>
        <v>9317237.6600000001</v>
      </c>
    </row>
    <row r="25" spans="1:6">
      <c r="A25" s="134"/>
      <c r="B25" s="238" t="s">
        <v>30</v>
      </c>
      <c r="C25" s="239"/>
      <c r="D25" s="239"/>
      <c r="E25" s="239"/>
      <c r="F25" s="240"/>
    </row>
    <row r="26" spans="1:6">
      <c r="A26" s="134"/>
      <c r="B26" s="135" t="s">
        <v>335</v>
      </c>
      <c r="C26" s="135" t="s">
        <v>210</v>
      </c>
      <c r="D26" s="133">
        <v>82</v>
      </c>
      <c r="E26" s="135">
        <v>3920443</v>
      </c>
      <c r="F26" s="135">
        <v>62756767.710000001</v>
      </c>
    </row>
    <row r="27" spans="1:6">
      <c r="A27" s="134"/>
      <c r="B27" s="151" t="s">
        <v>336</v>
      </c>
      <c r="C27" s="152"/>
      <c r="D27" s="133">
        <f>D26</f>
        <v>82</v>
      </c>
      <c r="E27" s="135">
        <f>E26</f>
        <v>3920443</v>
      </c>
      <c r="F27" s="135">
        <f>F26</f>
        <v>62756767.710000001</v>
      </c>
    </row>
    <row r="28" spans="1:6">
      <c r="A28" s="134"/>
      <c r="B28" s="230" t="s">
        <v>40</v>
      </c>
      <c r="C28" s="231"/>
      <c r="D28" s="133">
        <f>D24+D27</f>
        <v>105</v>
      </c>
      <c r="E28" s="135">
        <f>E24+E27</f>
        <v>6372399</v>
      </c>
      <c r="F28" s="135">
        <f>F24+F27</f>
        <v>72074005.370000005</v>
      </c>
    </row>
    <row r="29" spans="1:6">
      <c r="A29" s="134"/>
      <c r="B29" s="134"/>
      <c r="C29" s="134"/>
      <c r="D29" s="141"/>
      <c r="E29" s="142"/>
      <c r="F29" s="142"/>
    </row>
    <row r="30" spans="1:6" ht="18.75">
      <c r="A30" s="134"/>
      <c r="B30" s="243" t="s">
        <v>341</v>
      </c>
      <c r="C30" s="243"/>
      <c r="D30" s="243"/>
      <c r="E30" s="243"/>
      <c r="F30" s="243"/>
    </row>
    <row r="31" spans="1:6">
      <c r="A31" s="118"/>
      <c r="B31" s="153" t="s">
        <v>41</v>
      </c>
      <c r="C31" s="154" t="s">
        <v>20</v>
      </c>
      <c r="D31" s="155" t="s">
        <v>342</v>
      </c>
      <c r="E31" s="156" t="s">
        <v>343</v>
      </c>
      <c r="F31" s="156" t="s">
        <v>344</v>
      </c>
    </row>
    <row r="32" spans="1:6">
      <c r="A32" s="118"/>
      <c r="B32" s="235" t="s">
        <v>29</v>
      </c>
      <c r="C32" s="236"/>
      <c r="D32" s="236"/>
      <c r="E32" s="236"/>
      <c r="F32" s="237"/>
    </row>
    <row r="33" spans="1:6" s="158" customFormat="1">
      <c r="A33" s="157"/>
      <c r="B33" s="135" t="s">
        <v>345</v>
      </c>
      <c r="C33" s="135" t="s">
        <v>228</v>
      </c>
      <c r="D33" s="133">
        <v>2</v>
      </c>
      <c r="E33" s="135">
        <v>60000000</v>
      </c>
      <c r="F33" s="135">
        <v>12000000</v>
      </c>
    </row>
    <row r="34" spans="1:6">
      <c r="A34" s="134"/>
      <c r="B34" s="135" t="s">
        <v>334</v>
      </c>
      <c r="C34" s="135"/>
      <c r="D34" s="133">
        <f t="shared" ref="D34:F35" si="0">D33</f>
        <v>2</v>
      </c>
      <c r="E34" s="135">
        <f t="shared" si="0"/>
        <v>60000000</v>
      </c>
      <c r="F34" s="135">
        <f t="shared" si="0"/>
        <v>12000000</v>
      </c>
    </row>
    <row r="35" spans="1:6">
      <c r="A35" s="134"/>
      <c r="B35" s="230" t="s">
        <v>40</v>
      </c>
      <c r="C35" s="231"/>
      <c r="D35" s="133">
        <f t="shared" si="0"/>
        <v>2</v>
      </c>
      <c r="E35" s="135">
        <f t="shared" si="0"/>
        <v>60000000</v>
      </c>
      <c r="F35" s="135">
        <f t="shared" si="0"/>
        <v>12000000</v>
      </c>
    </row>
    <row r="36" spans="1:6">
      <c r="A36" s="159"/>
      <c r="B36" s="159"/>
      <c r="C36" s="134"/>
    </row>
    <row r="37" spans="1:6">
      <c r="A37" s="159"/>
      <c r="B37" s="159"/>
      <c r="C37" s="134"/>
    </row>
    <row r="38" spans="1:6">
      <c r="A38" s="159"/>
      <c r="B38" s="159"/>
      <c r="C38" s="134"/>
    </row>
    <row r="39" spans="1:6">
      <c r="A39" s="159"/>
      <c r="B39" s="159"/>
      <c r="C39" s="134"/>
    </row>
    <row r="40" spans="1:6">
      <c r="A40" s="159"/>
      <c r="B40" s="159"/>
      <c r="C40" s="134"/>
    </row>
    <row r="41" spans="1:6">
      <c r="A41" s="159"/>
      <c r="B41" s="159"/>
      <c r="C41" s="134"/>
    </row>
    <row r="42" spans="1:6">
      <c r="A42" s="159"/>
      <c r="B42" s="159"/>
      <c r="C42" s="134"/>
    </row>
    <row r="43" spans="1:6">
      <c r="A43" s="159"/>
      <c r="B43" s="159"/>
      <c r="C43" s="134"/>
    </row>
    <row r="44" spans="1:6">
      <c r="A44" s="159"/>
      <c r="B44" s="159"/>
      <c r="C44" s="134"/>
    </row>
    <row r="45" spans="1:6">
      <c r="A45" s="159"/>
      <c r="B45" s="159"/>
      <c r="C45" s="134"/>
    </row>
    <row r="46" spans="1:6">
      <c r="A46" s="159"/>
      <c r="B46" s="159"/>
      <c r="C46" s="134"/>
    </row>
    <row r="47" spans="1:6">
      <c r="A47" s="159"/>
      <c r="B47" s="159"/>
      <c r="C47" s="134"/>
    </row>
    <row r="48" spans="1:6">
      <c r="A48" s="159"/>
      <c r="B48" s="159"/>
      <c r="C48" s="134"/>
    </row>
    <row r="49" spans="1:3">
      <c r="A49" s="159"/>
      <c r="B49" s="159"/>
      <c r="C49" s="134"/>
    </row>
    <row r="50" spans="1:3">
      <c r="A50" s="159"/>
      <c r="B50" s="159"/>
      <c r="C50" s="134"/>
    </row>
    <row r="51" spans="1:3">
      <c r="A51" s="159"/>
      <c r="B51" s="159"/>
      <c r="C51" s="134"/>
    </row>
    <row r="52" spans="1:3">
      <c r="A52" s="159"/>
      <c r="B52" s="159"/>
      <c r="C52" s="134"/>
    </row>
    <row r="53" spans="1:3">
      <c r="A53" s="159"/>
      <c r="B53" s="159"/>
      <c r="C53" s="134"/>
    </row>
    <row r="54" spans="1:3">
      <c r="A54" s="159"/>
      <c r="B54" s="159"/>
      <c r="C54" s="134"/>
    </row>
    <row r="55" spans="1:3">
      <c r="A55" s="159"/>
      <c r="B55" s="159"/>
      <c r="C55" s="134"/>
    </row>
    <row r="56" spans="1:3">
      <c r="A56" s="159"/>
      <c r="B56" s="159"/>
      <c r="C56" s="134"/>
    </row>
    <row r="57" spans="1:3">
      <c r="A57" s="159"/>
      <c r="B57" s="159"/>
      <c r="C57" s="134"/>
    </row>
    <row r="58" spans="1:3">
      <c r="A58" s="159"/>
      <c r="B58" s="159"/>
      <c r="C58" s="134"/>
    </row>
    <row r="59" spans="1:3">
      <c r="A59" s="159"/>
      <c r="B59" s="159"/>
      <c r="C59" s="134"/>
    </row>
    <row r="60" spans="1:3">
      <c r="A60" s="159"/>
      <c r="B60" s="159"/>
      <c r="C60" s="134"/>
    </row>
    <row r="61" spans="1:3">
      <c r="A61" s="159"/>
      <c r="B61" s="159"/>
      <c r="C61" s="134"/>
    </row>
    <row r="62" spans="1:3">
      <c r="A62" s="159"/>
      <c r="B62" s="159"/>
      <c r="C62" s="134"/>
    </row>
    <row r="63" spans="1:3">
      <c r="A63" s="159"/>
      <c r="B63" s="159"/>
      <c r="C63" s="134"/>
    </row>
    <row r="64" spans="1:3">
      <c r="A64" s="159"/>
      <c r="B64" s="159"/>
      <c r="C64" s="134"/>
    </row>
    <row r="65" spans="1:3">
      <c r="A65" s="159"/>
      <c r="B65" s="159"/>
      <c r="C65" s="134"/>
    </row>
    <row r="66" spans="1:3">
      <c r="A66" s="159"/>
      <c r="B66" s="159"/>
      <c r="C66" s="134"/>
    </row>
    <row r="67" spans="1:3">
      <c r="A67" s="159"/>
      <c r="B67" s="159"/>
      <c r="C67" s="134"/>
    </row>
    <row r="68" spans="1:3">
      <c r="A68" s="159"/>
      <c r="B68" s="159"/>
      <c r="C68" s="134"/>
    </row>
    <row r="69" spans="1:3">
      <c r="A69" s="159"/>
      <c r="B69" s="159"/>
      <c r="C69" s="134"/>
    </row>
    <row r="70" spans="1:3">
      <c r="A70" s="159"/>
      <c r="B70" s="159"/>
      <c r="C70" s="134"/>
    </row>
    <row r="71" spans="1:3">
      <c r="A71" s="159"/>
      <c r="B71" s="159"/>
      <c r="C71" s="134"/>
    </row>
    <row r="72" spans="1:3">
      <c r="A72" s="159"/>
      <c r="B72" s="159"/>
      <c r="C72" s="134"/>
    </row>
    <row r="73" spans="1:3">
      <c r="A73" s="159"/>
      <c r="B73" s="159"/>
      <c r="C73" s="134"/>
    </row>
    <row r="74" spans="1:3">
      <c r="A74" s="159"/>
      <c r="B74" s="159"/>
      <c r="C74" s="134"/>
    </row>
    <row r="75" spans="1:3">
      <c r="A75" s="159"/>
      <c r="B75" s="159"/>
      <c r="C75" s="134"/>
    </row>
    <row r="76" spans="1:3">
      <c r="A76" s="159"/>
      <c r="B76" s="159"/>
      <c r="C76" s="134"/>
    </row>
    <row r="77" spans="1:3">
      <c r="A77" s="159"/>
      <c r="B77" s="159"/>
      <c r="C77" s="134"/>
    </row>
    <row r="78" spans="1:3">
      <c r="A78" s="159"/>
      <c r="B78" s="159"/>
      <c r="C78" s="134"/>
    </row>
    <row r="79" spans="1:3">
      <c r="A79" s="159"/>
      <c r="B79" s="159"/>
      <c r="C79" s="134"/>
    </row>
    <row r="80" spans="1:3">
      <c r="A80" s="159"/>
      <c r="B80" s="159"/>
      <c r="C80" s="134"/>
    </row>
    <row r="81" spans="1:3">
      <c r="A81" s="159"/>
      <c r="B81" s="159"/>
      <c r="C81" s="134"/>
    </row>
    <row r="82" spans="1:3">
      <c r="A82" s="159"/>
      <c r="B82" s="159"/>
      <c r="C82" s="134"/>
    </row>
    <row r="83" spans="1:3">
      <c r="A83" s="159"/>
      <c r="B83" s="159"/>
      <c r="C83" s="134"/>
    </row>
    <row r="84" spans="1:3">
      <c r="A84" s="159"/>
      <c r="B84" s="159"/>
      <c r="C84" s="134"/>
    </row>
  </sheetData>
  <mergeCells count="12">
    <mergeCell ref="B35:C35"/>
    <mergeCell ref="B1:E1"/>
    <mergeCell ref="B2:F2"/>
    <mergeCell ref="B6:D6"/>
    <mergeCell ref="B8:F8"/>
    <mergeCell ref="B12:F12"/>
    <mergeCell ref="B15:C15"/>
    <mergeCell ref="B32:F32"/>
    <mergeCell ref="B20:F20"/>
    <mergeCell ref="B25:F25"/>
    <mergeCell ref="B28:C28"/>
    <mergeCell ref="B30:F30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topLeftCell="A4" zoomScale="120" zoomScaleNormal="120" workbookViewId="0">
      <selection activeCell="B10" sqref="B10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0" t="s">
        <v>0</v>
      </c>
      <c r="C1" s="251"/>
      <c r="D1" s="252"/>
      <c r="E1" s="6"/>
      <c r="F1" s="10"/>
      <c r="G1" s="10"/>
      <c r="H1" s="10"/>
      <c r="I1" s="10"/>
    </row>
    <row r="2" spans="2:9" ht="9" customHeight="1">
      <c r="B2" s="253"/>
      <c r="C2" s="254"/>
      <c r="D2" s="255"/>
      <c r="E2" s="6"/>
      <c r="F2" s="10"/>
      <c r="G2" s="10"/>
      <c r="H2" s="10"/>
      <c r="I2" s="10"/>
    </row>
    <row r="3" spans="2:9" ht="18" customHeight="1">
      <c r="B3" s="92" t="s">
        <v>318</v>
      </c>
      <c r="C3" s="6"/>
      <c r="D3" s="6"/>
      <c r="E3" s="6"/>
      <c r="F3" s="6"/>
      <c r="G3" s="6"/>
      <c r="H3" s="6"/>
      <c r="I3" s="6"/>
    </row>
    <row r="4" spans="2:9" ht="17.25" customHeight="1">
      <c r="B4" s="271" t="s">
        <v>319</v>
      </c>
      <c r="C4" s="272"/>
      <c r="D4" s="272"/>
      <c r="E4" s="272"/>
      <c r="F4" s="272"/>
      <c r="G4" s="272"/>
      <c r="H4" s="272"/>
      <c r="I4" s="273"/>
    </row>
    <row r="5" spans="2:9" ht="24.7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77" t="s">
        <v>29</v>
      </c>
      <c r="C6" s="278"/>
      <c r="D6" s="278"/>
      <c r="E6" s="278"/>
      <c r="F6" s="278"/>
      <c r="G6" s="278"/>
      <c r="H6" s="278"/>
      <c r="I6" s="279"/>
    </row>
    <row r="7" spans="2:9" ht="18.75" customHeight="1">
      <c r="B7" s="110" t="s">
        <v>229</v>
      </c>
      <c r="C7" s="111" t="s">
        <v>230</v>
      </c>
      <c r="D7" s="112">
        <v>0.13</v>
      </c>
      <c r="E7" s="112">
        <v>0.12</v>
      </c>
      <c r="F7" s="112">
        <v>0.13</v>
      </c>
      <c r="G7" s="100">
        <v>2</v>
      </c>
      <c r="H7" s="100">
        <v>10005000</v>
      </c>
      <c r="I7" s="100">
        <v>1300600</v>
      </c>
    </row>
    <row r="8" spans="2:9" ht="18.75" customHeight="1">
      <c r="B8" s="113" t="s">
        <v>306</v>
      </c>
      <c r="C8" s="256"/>
      <c r="D8" s="280"/>
      <c r="E8" s="280"/>
      <c r="F8" s="281"/>
      <c r="G8" s="114">
        <f>SUM(G7)</f>
        <v>2</v>
      </c>
      <c r="H8" s="114">
        <f>SUM(H7)</f>
        <v>10005000</v>
      </c>
      <c r="I8" s="114">
        <f>SUM(I7)</f>
        <v>1300600</v>
      </c>
    </row>
    <row r="9" spans="2:9" ht="18.75" customHeight="1">
      <c r="B9" s="277" t="s">
        <v>72</v>
      </c>
      <c r="C9" s="278"/>
      <c r="D9" s="278"/>
      <c r="E9" s="278"/>
      <c r="F9" s="278"/>
      <c r="G9" s="278"/>
      <c r="H9" s="278"/>
      <c r="I9" s="279"/>
    </row>
    <row r="10" spans="2:9" ht="18.75" customHeight="1">
      <c r="B10" s="110" t="s">
        <v>104</v>
      </c>
      <c r="C10" s="111" t="s">
        <v>105</v>
      </c>
      <c r="D10" s="112">
        <v>25</v>
      </c>
      <c r="E10" s="112">
        <v>25</v>
      </c>
      <c r="F10" s="112">
        <v>25</v>
      </c>
      <c r="G10" s="100">
        <v>1</v>
      </c>
      <c r="H10" s="100">
        <v>50000000</v>
      </c>
      <c r="I10" s="100">
        <v>1250000000</v>
      </c>
    </row>
    <row r="11" spans="2:9" ht="18.75" customHeight="1">
      <c r="B11" s="113" t="s">
        <v>324</v>
      </c>
      <c r="C11" s="256"/>
      <c r="D11" s="280"/>
      <c r="E11" s="280"/>
      <c r="F11" s="281"/>
      <c r="G11" s="114">
        <f>G10</f>
        <v>1</v>
      </c>
      <c r="H11" s="114">
        <f t="shared" ref="H11:I11" si="0">H10</f>
        <v>50000000</v>
      </c>
      <c r="I11" s="114">
        <f t="shared" si="0"/>
        <v>1250000000</v>
      </c>
    </row>
    <row r="12" spans="2:9" ht="18.75" customHeight="1">
      <c r="B12" s="277" t="s">
        <v>83</v>
      </c>
      <c r="C12" s="278"/>
      <c r="D12" s="278"/>
      <c r="E12" s="278"/>
      <c r="F12" s="278"/>
      <c r="G12" s="278"/>
      <c r="H12" s="278"/>
      <c r="I12" s="279"/>
    </row>
    <row r="13" spans="2:9" ht="18.75" customHeight="1">
      <c r="B13" s="110" t="s">
        <v>325</v>
      </c>
      <c r="C13" s="111" t="s">
        <v>188</v>
      </c>
      <c r="D13" s="112">
        <v>2</v>
      </c>
      <c r="E13" s="112">
        <v>2</v>
      </c>
      <c r="F13" s="112">
        <v>2</v>
      </c>
      <c r="G13" s="100">
        <v>1</v>
      </c>
      <c r="H13" s="100">
        <v>50000</v>
      </c>
      <c r="I13" s="100">
        <v>100000</v>
      </c>
    </row>
    <row r="14" spans="2:9" ht="18.75" customHeight="1">
      <c r="B14" s="113" t="s">
        <v>284</v>
      </c>
      <c r="C14" s="256"/>
      <c r="D14" s="280"/>
      <c r="E14" s="280"/>
      <c r="F14" s="281"/>
      <c r="G14" s="114">
        <f>G13</f>
        <v>1</v>
      </c>
      <c r="H14" s="114">
        <f t="shared" ref="H14:I14" si="1">H13</f>
        <v>50000</v>
      </c>
      <c r="I14" s="114">
        <f t="shared" si="1"/>
        <v>100000</v>
      </c>
    </row>
    <row r="15" spans="2:9" ht="15.75" customHeight="1">
      <c r="B15" s="115" t="s">
        <v>249</v>
      </c>
      <c r="C15" s="274"/>
      <c r="D15" s="275"/>
      <c r="E15" s="275"/>
      <c r="F15" s="276"/>
      <c r="G15" s="116">
        <f>G14+G8+G11</f>
        <v>4</v>
      </c>
      <c r="H15" s="116">
        <f t="shared" ref="H15:I15" si="2">H14+H8+H11</f>
        <v>60055000</v>
      </c>
      <c r="I15" s="116">
        <f t="shared" si="2"/>
        <v>1251400600</v>
      </c>
    </row>
    <row r="16" spans="2:9" ht="18.75" customHeight="1">
      <c r="B16" s="268" t="s">
        <v>113</v>
      </c>
      <c r="C16" s="269"/>
      <c r="D16" s="269"/>
      <c r="E16" s="269"/>
      <c r="F16" s="269"/>
      <c r="G16" s="269"/>
      <c r="H16" s="269"/>
      <c r="I16" s="269"/>
    </row>
    <row r="17" spans="2:9" ht="12" customHeight="1">
      <c r="B17" s="262" t="s">
        <v>15</v>
      </c>
      <c r="C17" s="263"/>
      <c r="D17" s="264"/>
      <c r="E17" s="262" t="s">
        <v>20</v>
      </c>
      <c r="F17" s="264"/>
      <c r="G17" s="270" t="s">
        <v>44</v>
      </c>
      <c r="H17" s="263"/>
      <c r="I17" s="264"/>
    </row>
    <row r="18" spans="2:9" ht="9.9499999999999993" customHeight="1">
      <c r="B18" s="265" t="s">
        <v>29</v>
      </c>
      <c r="C18" s="266"/>
      <c r="D18" s="266"/>
      <c r="E18" s="266"/>
      <c r="F18" s="266"/>
      <c r="G18" s="266"/>
      <c r="H18" s="266"/>
      <c r="I18" s="267"/>
    </row>
    <row r="19" spans="2:9" ht="9.9499999999999993" customHeight="1">
      <c r="B19" s="259" t="s">
        <v>247</v>
      </c>
      <c r="C19" s="260" t="s">
        <v>248</v>
      </c>
      <c r="D19" s="261"/>
      <c r="E19" s="256" t="s">
        <v>248</v>
      </c>
      <c r="F19" s="258"/>
      <c r="G19" s="256">
        <v>3</v>
      </c>
      <c r="H19" s="257"/>
      <c r="I19" s="258"/>
    </row>
    <row r="20" spans="2:9" ht="9.9499999999999993" customHeight="1">
      <c r="B20" s="259" t="s">
        <v>186</v>
      </c>
      <c r="C20" s="260"/>
      <c r="D20" s="261"/>
      <c r="E20" s="256" t="s">
        <v>187</v>
      </c>
      <c r="F20" s="258"/>
      <c r="G20" s="256" t="s">
        <v>71</v>
      </c>
      <c r="H20" s="257"/>
      <c r="I20" s="258"/>
    </row>
    <row r="21" spans="2:9" ht="9.9499999999999993" customHeight="1">
      <c r="B21" s="283" t="s">
        <v>72</v>
      </c>
      <c r="C21" s="284"/>
      <c r="D21" s="284"/>
      <c r="E21" s="284"/>
      <c r="F21" s="284"/>
      <c r="G21" s="284"/>
      <c r="H21" s="284"/>
      <c r="I21" s="285"/>
    </row>
    <row r="22" spans="2:9" ht="9.9499999999999993" customHeight="1">
      <c r="B22" s="259" t="s">
        <v>195</v>
      </c>
      <c r="C22" s="282"/>
      <c r="D22" s="261"/>
      <c r="E22" s="256" t="s">
        <v>196</v>
      </c>
      <c r="F22" s="258"/>
      <c r="G22" s="256">
        <v>10</v>
      </c>
      <c r="H22" s="280"/>
      <c r="I22" s="258"/>
    </row>
    <row r="23" spans="2:9" ht="9.9499999999999993" customHeight="1">
      <c r="B23" s="259" t="s">
        <v>103</v>
      </c>
      <c r="C23" s="282"/>
      <c r="D23" s="261"/>
      <c r="E23" s="256" t="s">
        <v>102</v>
      </c>
      <c r="F23" s="258"/>
      <c r="G23" s="256">
        <v>1</v>
      </c>
      <c r="H23" s="280"/>
      <c r="I23" s="258"/>
    </row>
    <row r="24" spans="2:9" ht="9.9499999999999993" customHeight="1">
      <c r="B24" s="244" t="s">
        <v>108</v>
      </c>
      <c r="C24" s="245"/>
      <c r="D24" s="246"/>
      <c r="E24" s="247" t="s">
        <v>109</v>
      </c>
      <c r="F24" s="248"/>
      <c r="G24" s="247">
        <v>1</v>
      </c>
      <c r="H24" s="249"/>
      <c r="I24" s="248"/>
    </row>
    <row r="25" spans="2:9" ht="9.9499999999999993" customHeight="1">
      <c r="B25" s="244" t="s">
        <v>118</v>
      </c>
      <c r="C25" s="245"/>
      <c r="D25" s="246"/>
      <c r="E25" s="247" t="s">
        <v>119</v>
      </c>
      <c r="F25" s="248"/>
      <c r="G25" s="247" t="s">
        <v>71</v>
      </c>
      <c r="H25" s="249"/>
      <c r="I25" s="248"/>
    </row>
    <row r="26" spans="2:9" ht="9.9499999999999993" customHeight="1">
      <c r="B26" s="286" t="s">
        <v>299</v>
      </c>
      <c r="C26" s="287"/>
      <c r="D26" s="287"/>
      <c r="E26" s="287"/>
      <c r="F26" s="287"/>
      <c r="G26" s="287"/>
      <c r="H26" s="287"/>
      <c r="I26" s="288"/>
    </row>
    <row r="27" spans="2:9" ht="9.9499999999999993" customHeight="1">
      <c r="B27" s="259" t="s">
        <v>300</v>
      </c>
      <c r="C27" s="282"/>
      <c r="D27" s="261"/>
      <c r="E27" s="256" t="s">
        <v>301</v>
      </c>
      <c r="F27" s="258"/>
      <c r="G27" s="256" t="s">
        <v>71</v>
      </c>
      <c r="H27" s="280"/>
      <c r="I27" s="258"/>
    </row>
    <row r="28" spans="2:9" ht="9.9499999999999993" customHeight="1">
      <c r="B28" s="286" t="s">
        <v>93</v>
      </c>
      <c r="C28" s="287"/>
      <c r="D28" s="287"/>
      <c r="E28" s="287"/>
      <c r="F28" s="287"/>
      <c r="G28" s="287"/>
      <c r="H28" s="287"/>
      <c r="I28" s="288"/>
    </row>
    <row r="29" spans="2:9" ht="9.9499999999999993" customHeight="1">
      <c r="B29" s="259" t="s">
        <v>270</v>
      </c>
      <c r="C29" s="282"/>
      <c r="D29" s="261"/>
      <c r="E29" s="256" t="s">
        <v>271</v>
      </c>
      <c r="F29" s="258"/>
      <c r="G29" s="256" t="s">
        <v>71</v>
      </c>
      <c r="H29" s="280"/>
      <c r="I29" s="258"/>
    </row>
    <row r="30" spans="2:9" ht="9.9499999999999993" customHeight="1">
      <c r="B30" s="259" t="s">
        <v>250</v>
      </c>
      <c r="C30" s="282"/>
      <c r="D30" s="261"/>
      <c r="E30" s="256" t="s">
        <v>251</v>
      </c>
      <c r="F30" s="258"/>
      <c r="G30" s="256" t="s">
        <v>71</v>
      </c>
      <c r="H30" s="280"/>
      <c r="I30" s="258"/>
    </row>
    <row r="31" spans="2:9" ht="9.9499999999999993" customHeight="1">
      <c r="B31" s="259" t="s">
        <v>243</v>
      </c>
      <c r="C31" s="282"/>
      <c r="D31" s="261"/>
      <c r="E31" s="256" t="s">
        <v>244</v>
      </c>
      <c r="F31" s="258"/>
      <c r="G31" s="256" t="s">
        <v>71</v>
      </c>
      <c r="H31" s="280"/>
      <c r="I31" s="258"/>
    </row>
    <row r="32" spans="2:9" ht="9.9499999999999993" customHeight="1">
      <c r="B32" s="259" t="s">
        <v>221</v>
      </c>
      <c r="C32" s="282"/>
      <c r="D32" s="261"/>
      <c r="E32" s="256" t="s">
        <v>222</v>
      </c>
      <c r="F32" s="258"/>
      <c r="G32" s="256">
        <v>1</v>
      </c>
      <c r="H32" s="280"/>
      <c r="I32" s="258"/>
    </row>
    <row r="33" spans="2:9" ht="9.9499999999999993" customHeight="1">
      <c r="B33" s="290" t="s">
        <v>184</v>
      </c>
      <c r="C33" s="282"/>
      <c r="D33" s="291"/>
      <c r="E33" s="289" t="s">
        <v>185</v>
      </c>
      <c r="F33" s="281"/>
      <c r="G33" s="289" t="s">
        <v>71</v>
      </c>
      <c r="H33" s="280"/>
      <c r="I33" s="281"/>
    </row>
    <row r="34" spans="2:9" ht="9.9499999999999993" customHeight="1">
      <c r="B34" s="290" t="s">
        <v>160</v>
      </c>
      <c r="C34" s="282"/>
      <c r="D34" s="291"/>
      <c r="E34" s="289" t="s">
        <v>159</v>
      </c>
      <c r="F34" s="281"/>
      <c r="G34" s="289">
        <v>0.5</v>
      </c>
      <c r="H34" s="280"/>
      <c r="I34" s="281"/>
    </row>
    <row r="35" spans="2:9" ht="9.9499999999999993" customHeight="1">
      <c r="B35" s="244" t="s">
        <v>165</v>
      </c>
      <c r="C35" s="245"/>
      <c r="D35" s="246"/>
      <c r="E35" s="292" t="s">
        <v>166</v>
      </c>
      <c r="F35" s="292"/>
      <c r="G35" s="247" t="s">
        <v>71</v>
      </c>
      <c r="H35" s="249"/>
      <c r="I35" s="248"/>
    </row>
    <row r="36" spans="2:9" ht="9.9499999999999993" customHeight="1">
      <c r="B36" s="244" t="s">
        <v>107</v>
      </c>
      <c r="C36" s="245"/>
      <c r="D36" s="246"/>
      <c r="E36" s="247" t="s">
        <v>106</v>
      </c>
      <c r="F36" s="248"/>
      <c r="G36" s="247" t="s">
        <v>71</v>
      </c>
      <c r="H36" s="249"/>
      <c r="I36" s="248"/>
    </row>
    <row r="37" spans="2:9" ht="9.9499999999999993" customHeight="1">
      <c r="B37" s="244" t="s">
        <v>289</v>
      </c>
      <c r="C37" s="245"/>
      <c r="D37" s="246"/>
      <c r="E37" s="247" t="s">
        <v>292</v>
      </c>
      <c r="F37" s="248"/>
      <c r="G37" s="247" t="s">
        <v>71</v>
      </c>
      <c r="H37" s="249"/>
      <c r="I37" s="248"/>
    </row>
    <row r="38" spans="2:9" ht="9.9499999999999993" customHeight="1">
      <c r="B38" s="244" t="s">
        <v>291</v>
      </c>
      <c r="C38" s="245"/>
      <c r="D38" s="246"/>
      <c r="E38" s="247" t="s">
        <v>293</v>
      </c>
      <c r="F38" s="248"/>
      <c r="G38" s="247" t="s">
        <v>71</v>
      </c>
      <c r="H38" s="249"/>
      <c r="I38" s="248"/>
    </row>
    <row r="39" spans="2:9" ht="9.9499999999999993" customHeight="1">
      <c r="B39" s="244" t="s">
        <v>290</v>
      </c>
      <c r="C39" s="245"/>
      <c r="D39" s="246"/>
      <c r="E39" s="247" t="s">
        <v>294</v>
      </c>
      <c r="F39" s="248"/>
      <c r="G39" s="247" t="s">
        <v>71</v>
      </c>
      <c r="H39" s="249"/>
      <c r="I39" s="248"/>
    </row>
    <row r="40" spans="2:9" ht="9.9499999999999993" customHeight="1">
      <c r="B40" s="244" t="s">
        <v>298</v>
      </c>
      <c r="C40" s="245"/>
      <c r="D40" s="246"/>
      <c r="E40" s="247" t="s">
        <v>297</v>
      </c>
      <c r="F40" s="248"/>
      <c r="G40" s="247"/>
      <c r="H40" s="249"/>
      <c r="I40" s="248"/>
    </row>
  </sheetData>
  <mergeCells count="74">
    <mergeCell ref="B9:I9"/>
    <mergeCell ref="C11:F11"/>
    <mergeCell ref="E19:F19"/>
    <mergeCell ref="G19:I19"/>
    <mergeCell ref="B29:D29"/>
    <mergeCell ref="E29:F29"/>
    <mergeCell ref="G29:I29"/>
    <mergeCell ref="E25:F25"/>
    <mergeCell ref="E24:F24"/>
    <mergeCell ref="G24:I24"/>
    <mergeCell ref="B28:I28"/>
    <mergeCell ref="G25:I25"/>
    <mergeCell ref="B40:D40"/>
    <mergeCell ref="E40:F40"/>
    <mergeCell ref="G40:I40"/>
    <mergeCell ref="E31:F31"/>
    <mergeCell ref="G31:I31"/>
    <mergeCell ref="B31:D31"/>
    <mergeCell ref="B36:D36"/>
    <mergeCell ref="E36:F36"/>
    <mergeCell ref="G36:I36"/>
    <mergeCell ref="B33:D33"/>
    <mergeCell ref="E33:F33"/>
    <mergeCell ref="G35:I35"/>
    <mergeCell ref="B35:D35"/>
    <mergeCell ref="E35:F35"/>
    <mergeCell ref="B34:D34"/>
    <mergeCell ref="E34:F34"/>
    <mergeCell ref="B32:D32"/>
    <mergeCell ref="G34:I34"/>
    <mergeCell ref="G33:I33"/>
    <mergeCell ref="E32:F32"/>
    <mergeCell ref="G32:I32"/>
    <mergeCell ref="B30:D30"/>
    <mergeCell ref="E30:F30"/>
    <mergeCell ref="B21:I21"/>
    <mergeCell ref="B23:D23"/>
    <mergeCell ref="E23:F23"/>
    <mergeCell ref="G23:I23"/>
    <mergeCell ref="B22:D22"/>
    <mergeCell ref="E22:F22"/>
    <mergeCell ref="G22:I22"/>
    <mergeCell ref="B25:D25"/>
    <mergeCell ref="E27:F27"/>
    <mergeCell ref="G27:I27"/>
    <mergeCell ref="B26:I26"/>
    <mergeCell ref="B27:D27"/>
    <mergeCell ref="G30:I30"/>
    <mergeCell ref="B24:D24"/>
    <mergeCell ref="B1:D2"/>
    <mergeCell ref="G20:I20"/>
    <mergeCell ref="E20:F20"/>
    <mergeCell ref="B20:D20"/>
    <mergeCell ref="B17:D17"/>
    <mergeCell ref="E17:F17"/>
    <mergeCell ref="B18:I18"/>
    <mergeCell ref="B16:I16"/>
    <mergeCell ref="G17:I17"/>
    <mergeCell ref="B4:I4"/>
    <mergeCell ref="C15:F15"/>
    <mergeCell ref="B12:I12"/>
    <mergeCell ref="C14:F14"/>
    <mergeCell ref="B6:I6"/>
    <mergeCell ref="C8:F8"/>
    <mergeCell ref="B19:D19"/>
    <mergeCell ref="B39:D39"/>
    <mergeCell ref="E39:F39"/>
    <mergeCell ref="G39:I39"/>
    <mergeCell ref="B37:D37"/>
    <mergeCell ref="E37:F37"/>
    <mergeCell ref="G37:I37"/>
    <mergeCell ref="B38:D38"/>
    <mergeCell ref="E38:F38"/>
    <mergeCell ref="G38:I38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FB670-E2ED-4CB1-AB49-A596B920730A}">
  <dimension ref="A1:I62"/>
  <sheetViews>
    <sheetView workbookViewId="0">
      <selection activeCell="B9" sqref="B9"/>
    </sheetView>
  </sheetViews>
  <sheetFormatPr defaultRowHeight="15.75"/>
  <cols>
    <col min="1" max="1" width="3" style="117" customWidth="1"/>
    <col min="2" max="2" width="35.140625" style="117" customWidth="1"/>
    <col min="3" max="3" width="8.7109375" style="118" customWidth="1"/>
    <col min="4" max="4" width="22.140625" style="119" customWidth="1"/>
    <col min="5" max="5" width="19.28515625" style="120" customWidth="1"/>
    <col min="6" max="6" width="17.7109375" style="120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 customHeight="1">
      <c r="B1" s="232" t="s">
        <v>0</v>
      </c>
      <c r="C1" s="232"/>
      <c r="D1" s="232"/>
      <c r="E1" s="232"/>
      <c r="F1" s="123"/>
      <c r="H1" s="124"/>
      <c r="I1" s="124"/>
    </row>
    <row r="2" spans="1:9" ht="18" customHeight="1">
      <c r="B2" s="232" t="s">
        <v>326</v>
      </c>
      <c r="C2" s="232"/>
      <c r="D2" s="232"/>
      <c r="E2" s="232"/>
      <c r="F2" s="232"/>
      <c r="H2" s="124"/>
      <c r="I2" s="124"/>
    </row>
    <row r="3" spans="1:9" ht="18" customHeight="1">
      <c r="B3" s="122" t="s">
        <v>327</v>
      </c>
      <c r="C3" s="125"/>
      <c r="D3" s="126"/>
      <c r="E3" s="123"/>
      <c r="F3" s="123"/>
      <c r="H3" s="124"/>
      <c r="I3" s="124"/>
    </row>
    <row r="4" spans="1:9" ht="18" customHeight="1">
      <c r="B4" s="122"/>
      <c r="C4" s="125"/>
      <c r="D4" s="126"/>
      <c r="E4" s="123"/>
      <c r="F4" s="123"/>
      <c r="H4" s="124"/>
      <c r="I4" s="124"/>
    </row>
    <row r="5" spans="1:9">
      <c r="A5" s="159"/>
      <c r="B5" s="159"/>
      <c r="C5" s="134"/>
    </row>
    <row r="6" spans="1:9" ht="23.25">
      <c r="A6" s="159"/>
      <c r="B6" s="293" t="s">
        <v>346</v>
      </c>
      <c r="C6" s="294"/>
      <c r="D6" s="294"/>
      <c r="E6" s="294"/>
      <c r="F6" s="294"/>
    </row>
    <row r="7" spans="1:9">
      <c r="A7" s="159"/>
      <c r="B7" s="153" t="s">
        <v>41</v>
      </c>
      <c r="C7" s="154" t="s">
        <v>20</v>
      </c>
      <c r="D7" s="155" t="s">
        <v>329</v>
      </c>
      <c r="E7" s="156" t="s">
        <v>330</v>
      </c>
      <c r="F7" s="156" t="s">
        <v>331</v>
      </c>
    </row>
    <row r="8" spans="1:9" ht="17.100000000000001" customHeight="1">
      <c r="A8" s="159"/>
      <c r="B8" s="238" t="s">
        <v>29</v>
      </c>
      <c r="C8" s="239"/>
      <c r="D8" s="239"/>
      <c r="E8" s="239"/>
      <c r="F8" s="240"/>
    </row>
    <row r="9" spans="1:9" s="163" customFormat="1" ht="17.100000000000001" customHeight="1">
      <c r="A9" s="160"/>
      <c r="B9" s="151" t="s">
        <v>104</v>
      </c>
      <c r="C9" s="151" t="s">
        <v>105</v>
      </c>
      <c r="D9" s="161">
        <v>1</v>
      </c>
      <c r="E9" s="162">
        <v>50000000</v>
      </c>
      <c r="F9" s="162">
        <v>1250000000</v>
      </c>
    </row>
    <row r="10" spans="1:9" ht="17.100000000000001" customHeight="1">
      <c r="A10" s="134"/>
      <c r="B10" s="151" t="s">
        <v>334</v>
      </c>
      <c r="C10" s="152"/>
      <c r="D10" s="161">
        <f t="shared" ref="D10:F11" si="0">D9</f>
        <v>1</v>
      </c>
      <c r="E10" s="162">
        <f t="shared" si="0"/>
        <v>50000000</v>
      </c>
      <c r="F10" s="162">
        <f t="shared" si="0"/>
        <v>1250000000</v>
      </c>
    </row>
    <row r="11" spans="1:9">
      <c r="A11" s="159"/>
      <c r="B11" s="230" t="s">
        <v>40</v>
      </c>
      <c r="C11" s="231"/>
      <c r="D11" s="161">
        <f t="shared" si="0"/>
        <v>1</v>
      </c>
      <c r="E11" s="162">
        <f t="shared" si="0"/>
        <v>50000000</v>
      </c>
      <c r="F11" s="162">
        <f t="shared" si="0"/>
        <v>1250000000</v>
      </c>
    </row>
    <row r="12" spans="1:9">
      <c r="A12" s="159"/>
      <c r="B12" s="159"/>
      <c r="C12" s="134"/>
    </row>
    <row r="13" spans="1:9">
      <c r="A13" s="159"/>
      <c r="B13" s="159"/>
      <c r="C13" s="134"/>
    </row>
    <row r="14" spans="1:9">
      <c r="A14" s="159"/>
      <c r="B14" s="159"/>
      <c r="C14" s="134"/>
    </row>
    <row r="15" spans="1:9">
      <c r="A15" s="159"/>
      <c r="B15" s="159"/>
      <c r="C15" s="134"/>
    </row>
    <row r="16" spans="1:9">
      <c r="A16" s="159"/>
      <c r="B16" s="159"/>
      <c r="C16" s="134"/>
    </row>
    <row r="17" spans="1:3">
      <c r="A17" s="159"/>
      <c r="B17" s="159"/>
      <c r="C17" s="134"/>
    </row>
    <row r="18" spans="1:3">
      <c r="A18" s="159"/>
      <c r="B18" s="159"/>
      <c r="C18" s="134"/>
    </row>
    <row r="19" spans="1:3">
      <c r="A19" s="159"/>
      <c r="B19" s="159"/>
      <c r="C19" s="134"/>
    </row>
    <row r="20" spans="1:3">
      <c r="A20" s="159"/>
      <c r="B20" s="159"/>
      <c r="C20" s="134"/>
    </row>
    <row r="21" spans="1:3">
      <c r="A21" s="159"/>
      <c r="B21" s="159"/>
      <c r="C21" s="134"/>
    </row>
    <row r="22" spans="1:3">
      <c r="A22" s="159"/>
      <c r="B22" s="159"/>
      <c r="C22" s="134"/>
    </row>
    <row r="23" spans="1:3">
      <c r="A23" s="159"/>
      <c r="B23" s="159"/>
      <c r="C23" s="134"/>
    </row>
    <row r="24" spans="1:3">
      <c r="A24" s="159"/>
      <c r="B24" s="159"/>
      <c r="C24" s="134"/>
    </row>
    <row r="25" spans="1:3">
      <c r="A25" s="159"/>
      <c r="B25" s="159"/>
      <c r="C25" s="134"/>
    </row>
    <row r="26" spans="1:3">
      <c r="A26" s="159"/>
      <c r="B26" s="159"/>
      <c r="C26" s="134"/>
    </row>
    <row r="27" spans="1:3">
      <c r="A27" s="159"/>
      <c r="B27" s="159"/>
      <c r="C27" s="134"/>
    </row>
    <row r="28" spans="1:3">
      <c r="A28" s="159"/>
      <c r="B28" s="159"/>
      <c r="C28" s="134"/>
    </row>
    <row r="29" spans="1:3">
      <c r="A29" s="159"/>
      <c r="B29" s="159"/>
      <c r="C29" s="134"/>
    </row>
    <row r="30" spans="1:3">
      <c r="A30" s="159"/>
      <c r="B30" s="159"/>
      <c r="C30" s="134"/>
    </row>
    <row r="31" spans="1:3">
      <c r="A31" s="159"/>
      <c r="B31" s="159"/>
      <c r="C31" s="134"/>
    </row>
    <row r="32" spans="1:3">
      <c r="A32" s="159"/>
      <c r="B32" s="159"/>
      <c r="C32" s="134"/>
    </row>
    <row r="33" spans="1:3">
      <c r="A33" s="159"/>
      <c r="B33" s="159"/>
      <c r="C33" s="134"/>
    </row>
    <row r="34" spans="1:3">
      <c r="A34" s="159"/>
      <c r="B34" s="159"/>
      <c r="C34" s="134"/>
    </row>
    <row r="35" spans="1:3">
      <c r="A35" s="159"/>
      <c r="B35" s="159"/>
      <c r="C35" s="134"/>
    </row>
    <row r="36" spans="1:3">
      <c r="A36" s="159"/>
      <c r="B36" s="159"/>
      <c r="C36" s="134"/>
    </row>
    <row r="37" spans="1:3">
      <c r="A37" s="159"/>
      <c r="B37" s="159"/>
      <c r="C37" s="134"/>
    </row>
    <row r="38" spans="1:3">
      <c r="A38" s="159"/>
      <c r="B38" s="159"/>
      <c r="C38" s="134"/>
    </row>
    <row r="39" spans="1:3">
      <c r="A39" s="159"/>
      <c r="B39" s="159"/>
      <c r="C39" s="134"/>
    </row>
    <row r="40" spans="1:3">
      <c r="A40" s="159"/>
      <c r="B40" s="159"/>
      <c r="C40" s="134"/>
    </row>
    <row r="41" spans="1:3">
      <c r="A41" s="159"/>
      <c r="B41" s="159"/>
      <c r="C41" s="134"/>
    </row>
    <row r="42" spans="1:3">
      <c r="A42" s="159"/>
      <c r="B42" s="159"/>
      <c r="C42" s="134"/>
    </row>
    <row r="43" spans="1:3">
      <c r="A43" s="159"/>
      <c r="B43" s="159"/>
      <c r="C43" s="134"/>
    </row>
    <row r="44" spans="1:3">
      <c r="A44" s="159"/>
      <c r="B44" s="159"/>
      <c r="C44" s="134"/>
    </row>
    <row r="45" spans="1:3">
      <c r="A45" s="159"/>
      <c r="B45" s="159"/>
      <c r="C45" s="134"/>
    </row>
    <row r="46" spans="1:3">
      <c r="A46" s="159"/>
      <c r="B46" s="159"/>
      <c r="C46" s="134"/>
    </row>
    <row r="47" spans="1:3">
      <c r="A47" s="159"/>
      <c r="B47" s="159"/>
      <c r="C47" s="134"/>
    </row>
    <row r="48" spans="1:3">
      <c r="A48" s="159"/>
      <c r="B48" s="159"/>
      <c r="C48" s="134"/>
    </row>
    <row r="49" spans="1:3">
      <c r="A49" s="159"/>
      <c r="B49" s="159"/>
      <c r="C49" s="134"/>
    </row>
    <row r="50" spans="1:3">
      <c r="A50" s="159"/>
      <c r="B50" s="159"/>
      <c r="C50" s="134"/>
    </row>
    <row r="51" spans="1:3">
      <c r="A51" s="159"/>
      <c r="B51" s="159"/>
      <c r="C51" s="134"/>
    </row>
    <row r="52" spans="1:3">
      <c r="A52" s="159"/>
      <c r="B52" s="159"/>
      <c r="C52" s="134"/>
    </row>
    <row r="53" spans="1:3">
      <c r="A53" s="159"/>
      <c r="B53" s="159"/>
      <c r="C53" s="134"/>
    </row>
    <row r="54" spans="1:3">
      <c r="A54" s="159"/>
      <c r="B54" s="159"/>
      <c r="C54" s="134"/>
    </row>
    <row r="55" spans="1:3">
      <c r="A55" s="159"/>
      <c r="B55" s="159"/>
      <c r="C55" s="134"/>
    </row>
    <row r="56" spans="1:3">
      <c r="A56" s="159"/>
      <c r="B56" s="159"/>
      <c r="C56" s="134"/>
    </row>
    <row r="57" spans="1:3">
      <c r="A57" s="159"/>
      <c r="B57" s="159"/>
      <c r="C57" s="134"/>
    </row>
    <row r="58" spans="1:3">
      <c r="A58" s="159"/>
      <c r="B58" s="159"/>
      <c r="C58" s="134"/>
    </row>
    <row r="59" spans="1:3">
      <c r="A59" s="159"/>
      <c r="B59" s="159"/>
      <c r="C59" s="134"/>
    </row>
    <row r="60" spans="1:3">
      <c r="A60" s="159"/>
      <c r="B60" s="159"/>
      <c r="C60" s="134"/>
    </row>
    <row r="61" spans="1:3">
      <c r="A61" s="159"/>
      <c r="B61" s="159"/>
      <c r="C61" s="134"/>
    </row>
    <row r="62" spans="1:3">
      <c r="A62" s="159"/>
      <c r="B62" s="159"/>
      <c r="C62" s="134"/>
    </row>
  </sheetData>
  <mergeCells count="5">
    <mergeCell ref="B6:F6"/>
    <mergeCell ref="B8:F8"/>
    <mergeCell ref="B11:C11"/>
    <mergeCell ref="B1:E1"/>
    <mergeCell ref="B2:F2"/>
  </mergeCells>
  <pageMargins left="0.7" right="0.7" top="0.75" bottom="0.75" header="0.3" footer="0.3"/>
  <pageSetup paperSize="9" scale="11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K4" sqref="K4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95" t="s">
        <v>0</v>
      </c>
      <c r="C1" s="295"/>
      <c r="D1" s="5"/>
      <c r="E1" s="5"/>
      <c r="F1" s="5"/>
    </row>
    <row r="2" spans="1:6" ht="27.95" customHeight="1">
      <c r="A2" s="4"/>
      <c r="B2" s="296" t="s">
        <v>318</v>
      </c>
      <c r="C2" s="296"/>
      <c r="D2" s="296"/>
      <c r="E2" s="296"/>
      <c r="F2" s="296"/>
    </row>
    <row r="3" spans="1:6" ht="42.75" customHeight="1">
      <c r="B3" s="271" t="s">
        <v>45</v>
      </c>
      <c r="C3" s="272"/>
      <c r="D3" s="272"/>
      <c r="E3" s="272"/>
      <c r="F3" s="272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120</v>
      </c>
      <c r="C16" s="17" t="s">
        <v>50</v>
      </c>
      <c r="D16" s="15" t="s">
        <v>122</v>
      </c>
      <c r="E16" s="14" t="s">
        <v>53</v>
      </c>
      <c r="F16" s="16" t="s">
        <v>53</v>
      </c>
    </row>
    <row r="17" spans="2:6" ht="20.100000000000001" customHeight="1">
      <c r="B17" s="11" t="s">
        <v>121</v>
      </c>
      <c r="C17" s="17" t="s">
        <v>55</v>
      </c>
      <c r="D17" s="15" t="s">
        <v>123</v>
      </c>
      <c r="E17" s="14" t="s">
        <v>53</v>
      </c>
      <c r="F17" s="16" t="s">
        <v>53</v>
      </c>
    </row>
    <row r="18" spans="2:6" ht="20.100000000000001" customHeight="1">
      <c r="B18" s="11" t="s">
        <v>120</v>
      </c>
      <c r="C18" s="17" t="s">
        <v>55</v>
      </c>
      <c r="D18" s="15" t="s">
        <v>124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Iraqis</vt:lpstr>
      <vt:lpstr>OTC</vt:lpstr>
      <vt:lpstr>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2026-08-11T11:00:34Z</cp:lastPrinted>
  <dcterms:created xsi:type="dcterms:W3CDTF">2024-09-12T06:50:39Z</dcterms:created>
  <dcterms:modified xsi:type="dcterms:W3CDTF">2026-08-11T12:13:10Z</dcterms:modified>
</cp:coreProperties>
</file>